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務係文書資料\決算統計\★決算カード・類団比較カード・財政状況資料集等\01-02財政状況資料集（～H21は財政比較分析表等）（総務省）\H26\04提出\2回目（県指摘後修正）\"/>
    </mc:Choice>
  </mc:AlternateContent>
  <workbookProtection workbookPassword="979D" lockStructure="1"/>
  <bookViews>
    <workbookView xWindow="0" yWindow="0" windowWidth="2049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35" i="11" l="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C37" i="9"/>
  <c r="BW36" i="9"/>
  <c r="CO34" i="9" s="1"/>
  <c r="CO35" i="9" s="1"/>
  <c r="CO36" i="9" s="1"/>
  <c r="CO37" i="9" s="1"/>
  <c r="BE36" i="9"/>
  <c r="C36" i="9"/>
  <c r="BW35" i="9"/>
  <c r="C35" i="9"/>
  <c r="BW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<sst xmlns="http://schemas.openxmlformats.org/spreadsheetml/2006/main" count="994" uniqueCount="546">
  <si>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</si>
  <si>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</si>
  <si>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</si>
  <si>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</si>
  <si>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</si>
  <si>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</si>
  <si>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</si>
  <si>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</si>
  <si>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</si>
  <si>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</si>
  <si>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</si>
  <si>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</si>
  <si>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</si>
  <si>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</si>
  <si>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</si>
  <si>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</si>
  <si>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</si>
  <si>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</si>
  <si>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</si>
  <si>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</si>
  <si>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</si>
  <si>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</si>
  <si>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</si>
  <si>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</si>
  <si>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</si>
  <si>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</si>
  <si>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</si>
  <si>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</si>
  <si>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</si>
  <si>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</si>
  <si>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</si>
  <si>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</si>
  <si>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</si>
  <si>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</si>
  <si>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</si>
  <si>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</si>
  <si>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</si>
  <si>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</si>
  <si>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</si>
  <si>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</si>
  <si>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</si>
  <si>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</si>
  <si>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</si>
  <si>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</si>
  <si>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</si>
  <si>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</si>
  <si>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</si>
  <si>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</si>
  <si>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</si>
  <si>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</si>
  <si>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</si>
  <si>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</si>
  <si>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</si>
  <si>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</si>
  <si>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</si>
  <si>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</si>
  <si>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</si>
  <si>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</si>
  <si>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</si>
  <si>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</si>
  <si>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</si>
  <si>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</si>
  <si>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</si>
  <si>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</si>
  <si>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</si>
  <si>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</si>
  <si>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</si>
  <si>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</si>
  <si>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</si>
  <si>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</si>
  <si>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</si>
  <si>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</si>
  <si>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</si>
  <si>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</si>
  <si>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</si>
  <si>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</si>
  <si>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</si>
  <si>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</si>
  <si>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</si>
  <si>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</si>
  <si>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</si>
  <si>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</si>
  <si>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</si>
  <si>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</si>
  <si>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</si>
  <si>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</si>
  <si>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</si>
  <si>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</si>
  <si>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</si>
  <si>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</si>
  <si>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</si>
  <si>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</si>
  <si>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</si>
  <si>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</si>
  <si>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</si>
  <si>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</si>
  <si>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</si>
  <si>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</si>
  <si>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</si>
  <si>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</si>
  <si>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</si>
  <si>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</si>
  <si>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</si>
  <si>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</si>
  <si>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</si>
  <si>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</si>
  <si>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</si>
  <si>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</si>
  <si>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</si>
  <si>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</si>
  <si>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</si>
  <si>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</si>
  <si>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</si>
  <si>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</si>
  <si>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</si>
  <si>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</si>
  <si>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</si>
  <si>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</si>
  <si>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</si>
  <si>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</si>
  <si>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</si>
  <si>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</si>
  <si>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</si>
  <si>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</si>
  <si>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</si>
  <si>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</si>
  <si>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</si>
  <si>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</si>
  <si>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</si>
  <si>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</si>
  <si>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</si>
  <si>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</si>
  <si>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</si>
  <si>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</si>
  <si>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</si>
  <si>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</si>
  <si>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</si>
  <si>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</si>
  <si>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</si>
  <si>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</si>
  <si>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</si>
  <si>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</si>
  <si>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</si>
  <si>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</si>
  <si>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</si>
  <si>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</si>
  <si>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</si>
  <si>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</si>
  <si>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</si>
  <si>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</si>
  <si>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</si>
  <si>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</si>
  <si>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</si>
  <si>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</si>
  <si>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</si>
  <si>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</si>
  <si>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</si>
  <si>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</si>
  <si>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</si>
  <si>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</si>
  <si>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</si>
  <si>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</si>
  <si>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</si>
  <si>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</si>
  <si>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</si>
  <si>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</si>
  <si>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</si>
  <si>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</si>
  <si>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</si>
  <si>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</si>
  <si>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</si>
  <si>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</si>
  <si>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</si>
  <si>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</si>
  <si>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</si>
  <si>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</si>
  <si>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</si>
  <si>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</si>
  <si>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</si>
  <si>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</si>
  <si>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</si>
  <si>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</si>
  <si>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</si>
  <si>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</si>
  <si>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</si>
  <si>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</si>
  <si>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</si>
  <si>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</si>
  <si>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</si>
  <si>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</si>
  <si>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</si>
  <si>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</si>
  <si>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</si>
  <si>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</si>
  <si>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</si>
  <si>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</si>
  <si>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</si>
  <si>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</si>
  <si>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</si>
  <si>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</si>
  <si>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</si>
  <si>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</si>
  <si>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</si>
  <si>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</si>
  <si>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</si>
  <si>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</si>
  <si>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</si>
  <si>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</si>
  <si>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</si>
  <si>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</si>
  <si>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</si>
  <si>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</si>
  <si>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</si>
  <si>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</si>
  <si>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</si>
  <si>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</si>
  <si>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</si>
  <si>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</si>
  <si>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</si>
  <si>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</si>
  <si>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</si>
  <si>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</si>
  <si>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</si>
  <si>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</si>
  <si>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</si>
  <si>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</si>
  <si>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</si>
  <si>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</si>
  <si>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</si>
  <si>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</si>
  <si>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</si>
  <si>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</si>
  <si>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</si>
  <si>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</si>
  <si>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</si>
  <si>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</si>
  <si>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</si>
  <si>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</si>
  <si>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</si>
  <si>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</si>
  <si>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</si>
  <si>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</si>
  <si>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</si>
  <si>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</si>
  <si>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</si>
  <si>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</si>
  <si>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</si>
  <si>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</si>
  <si>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</si>
  <si>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</si>
  <si>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</si>
  <si>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</si>
  <si>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</si>
  <si>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</si>
  <si>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</si>
  <si>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</si>
  <si>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</si>
  <si>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</si>
  <si>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</si>
  <si>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</si>
  <si>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</si>
  <si>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</si>
  <si>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</si>
  <si>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</si>
  <si>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</si>
  <si>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</si>
  <si>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</si>
  <si>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</si>
  <si>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</si>
  <si>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</si>
  <si>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</si>
  <si>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</si>
  <si>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</si>
  <si>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</si>
  <si>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</si>
  <si>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</si>
  <si>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</si>
  <si>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</si>
  <si>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</si>
  <si>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</si>
  <si>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</si>
  <si>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</si>
  <si>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</si>
  <si>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</si>
  <si>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</si>
  <si>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</si>
  <si>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</si>
  <si>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</si>
  <si>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</si>
  <si>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</si>
  <si>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</si>
  <si>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</si>
  <si>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</si>
  <si>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</si>
  <si>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</si>
  <si>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</si>
  <si>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</si>
  <si>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</si>
  <si>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</si>
  <si>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</si>
  <si>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</si>
  <si>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</si>
  <si>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</si>
  <si>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</si>
  <si>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</si>
  <si>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</si>
  <si>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</si>
  <si>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</si>
  <si>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</si>
  <si>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</si>
  <si>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</si>
  <si>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</si>
  <si>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</si>
  <si>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</si>
  <si>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</si>
  <si>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</si>
  <si>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</si>
  <si>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</si>
  <si>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</si>
  <si>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</si>
  <si>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</si>
  <si>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</si>
  <si>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</si>
  <si>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</si>
  <si>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</si>
  <si>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</si>
  <si>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</si>
  <si>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</si>
  <si>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</si>
  <si>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</si>
  <si>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</si>
  <si>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</si>
  <si>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</si>
  <si>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</si>
  <si>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</si>
  <si>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</si>
  <si>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</si>
  <si>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</si>
  <si>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</si>
  <si>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</si>
  <si>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</si>
  <si>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</si>
  <si>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</si>
  <si>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</si>
  <si>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</si>
  <si>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</si>
  <si>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</si>
  <si>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</si>
  <si>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</si>
  <si>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</si>
  <si>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</si>
  <si>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</si>
  <si>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</si>
  <si>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</si>
  <si>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</si>
  <si>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</si>
  <si>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</si>
  <si>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</si>
  <si>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</si>
  <si>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</si>
  <si>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</si>
  <si>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</si>
  <si>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</si>
  <si>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</si>
  <si>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</si>
  <si>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</si>
  <si>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</si>
  <si>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</si>
  <si>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</si>
  <si>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</si>
  <si>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</si>
  <si>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</si>
  <si>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</si>
  <si>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</si>
  <si>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</si>
  <si>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</si>
  <si>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</si>
  <si>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</si>
  <si>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</si>
  <si>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</si>
  <si>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</si>
  <si>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</si>
  <si>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</si>
  <si>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</si>
  <si>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</si>
  <si>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</si>
  <si>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</si>
  <si>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</si>
  <si>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</si>
  <si>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</si>
  <si>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</si>
  <si>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</si>
  <si>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</si>
  <si>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</si>
  <si>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</si>
  <si>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</si>
  <si>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</si>
  <si>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</si>
  <si>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</si>
  <si>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</si>
  <si>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</si>
  <si>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</si>
  <si>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</si>
  <si>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</si>
  <si>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</si>
  <si>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</si>
  <si>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</si>
  <si>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</si>
  <si>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</si>
  <si>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</si>
  <si>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</si>
  <si>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</si>
  <si>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</si>
  <si>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</si>
  <si>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</si>
  <si>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</si>
  <si>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</si>
  <si>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</si>
  <si>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</si>
  <si>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</si>
  <si>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</si>
  <si>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</si>
  <si>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</si>
  <si>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</si>
  <si>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</si>
  <si>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</si>
  <si>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</si>
  <si>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</si>
  <si>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</si>
  <si>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</si>
  <si>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</si>
  <si>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</si>
  <si>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</si>
  <si>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</si>
  <si>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</si>
  <si>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</si>
  <si>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</si>
  <si>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</si>
  <si>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</si>
  <si>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</si>
  <si>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</si>
  <si>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</si>
  <si>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</si>
  <si>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</si>
  <si>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</si>
  <si>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</si>
  <si>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</si>
  <si>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</si>
  <si>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</si>
  <si>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</si>
  <si>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</si>
  <si>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</si>
  <si>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</si>
  <si>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</si>
  <si>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</si>
  <si>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</si>
  <si>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</si>
  <si>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</si>
  <si>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</si>
  <si>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</si>
  <si>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</si>
  <si>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</si>
  <si>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</si>
  <si>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</si>
  <si>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</si>
  <si>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</si>
  <si>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</si>
  <si>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</si>
  <si>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</si>
  <si>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</si>
  <si>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</si>
  <si>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</si>
  <si>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</si>
  <si>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</si>
  <si>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</si>
  <si>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</si>
  <si>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</si>
  <si>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</si>
  <si>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</si>
  <si>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</si>
  <si>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</si>
  <si>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</si>
  <si>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</si>
  <si>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</si>
  <si>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</si>
  <si>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</si>
  <si>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</si>
  <si>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</si>
  <si>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</si>
  <si>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</si>
  <si>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</si>
  <si>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</si>
  <si>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</si>
  <si>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</si>
  <si>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</si>
  <si>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</si>
  <si>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</si>
  <si>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</si>
  <si>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</si>
  <si>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</si>
  <si>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</si>
  <si>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</si>
  <si>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</si>
  <si>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</si>
  <si>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</si>
  <si>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</si>
  <si>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</si>
  <si>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</si>
  <si>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</si>
  <si>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</si>
  <si>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</si>
  <si>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</si>
  <si>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</si>
  <si>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</si>
  <si>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</si>
  <si>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</si>
  <si>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</si>
  <si>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</si>
  <si>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</si>
  <si>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</si>
  <si>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</si>
  <si>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1.57</t>
  </si>
  <si>
    <t>国民健康保険特別会計</t>
  </si>
  <si>
    <t>▲ 0.24</t>
  </si>
  <si>
    <t>▲ 0.79</t>
  </si>
  <si>
    <t>病院事業会計</t>
  </si>
  <si>
    <t>水道事業会計</t>
  </si>
  <si>
    <t>一般会計</t>
  </si>
  <si>
    <t>介護保険特別会計</t>
  </si>
  <si>
    <t>下水道事業特別会計</t>
  </si>
  <si>
    <t>工業用水道事業会計</t>
  </si>
  <si>
    <t>交通災害共済事業特別会計</t>
  </si>
  <si>
    <t>その他会計（赤字）</t>
  </si>
  <si>
    <t>その他会計（黒字）</t>
  </si>
  <si>
    <t>霧島市土地開発公社</t>
    <rPh sb="0" eb="3">
      <t>キリシマシ</t>
    </rPh>
    <rPh sb="3" eb="5">
      <t>トチ</t>
    </rPh>
    <rPh sb="5" eb="7">
      <t>カイハツ</t>
    </rPh>
    <rPh sb="7" eb="9">
      <t>コウシャ</t>
    </rPh>
    <phoneticPr fontId="2"/>
  </si>
  <si>
    <t>霧島神話の里公園</t>
    <rPh sb="0" eb="2">
      <t>キリシマ</t>
    </rPh>
    <rPh sb="2" eb="4">
      <t>シンワ</t>
    </rPh>
    <rPh sb="5" eb="6">
      <t>サト</t>
    </rPh>
    <rPh sb="6" eb="8">
      <t>コウエン</t>
    </rPh>
    <phoneticPr fontId="2"/>
  </si>
  <si>
    <t>霧島市施設管理公社</t>
    <rPh sb="0" eb="3">
      <t>キリシマシ</t>
    </rPh>
    <rPh sb="3" eb="5">
      <t>シセツ</t>
    </rPh>
    <rPh sb="5" eb="7">
      <t>カンリ</t>
    </rPh>
    <rPh sb="7" eb="9">
      <t>コウシャ</t>
    </rPh>
    <phoneticPr fontId="2"/>
  </si>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</sst>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62699</c:v>
                </c:pt>
                <c:pt idx="1">
                  <c:v>64476</c:v>
                </c:pt>
                <c:pt idx="2">
                  <c:v>80062</c:v>
                </c:pt>
                <c:pt idx="3">
                  <c:v>86203</c:v>
                </c:pt>
                <c:pt idx="4">
                  <c:v>92358</c:v>
                </c:pt>
              </c:numCache>
            </c:numRef>
          </c:val>
          <c:smooth val="0"/>
        </c:ser>
        <c:dLbls>
          <c:showLegendKey val="0"/>
          <c:showVal val="0"/>
          <c:showCatName val="0"/>
          <c:showSerName val="0"/>
          <c:showPercent val="0"/>
          <c:showBubbleSize val="0"/>
        </c:dLbls>
        <c:marker val="1"/>
        <c:smooth val="0"/>
        <c:axId val="394255312"/>
        <c:axId val="390899792"/>
      </c:lineChart>
      <c:catAx>
        <c:axId val="39425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899792"/>
        <c:crosses val="autoZero"/>
        <c:auto val="1"/>
        <c:lblAlgn val="ctr"/>
        <c:lblOffset val="100"/>
        <c:tickLblSkip val="1"/>
        <c:tickMarkSkip val="1"/>
        <c:noMultiLvlLbl val="0"/>
      </c:catAx>
      <c:valAx>
        <c:axId val="390899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25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c:v>
                </c:pt>
                <c:pt idx="1">
                  <c:v>5.19</c:v>
                </c:pt>
                <c:pt idx="2">
                  <c:v>4.18</c:v>
                </c:pt>
                <c:pt idx="3">
                  <c:v>6.09</c:v>
                </c:pt>
                <c:pt idx="4">
                  <c:v>5.59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17.97</c:v>
                </c:pt>
                <c:pt idx="1">
                  <c:v>22.6</c:v>
                </c:pt>
                <c:pt idx="2">
                  <c:v>21.27</c:v>
                </c:pt>
                <c:pt idx="3">
                  <c:v>22.65</c:v>
                </c:pt>
                <c:pt idx="4">
                  <c:v>28.99</c:v>
                </c:pt>
              </c:numCache>
            </c:numRef>
          </c:val>
        </c:ser>
        <c:dLbls>
          <c:showLegendKey val="0"/>
          <c:showVal val="0"/>
          <c:showCatName val="0"/>
          <c:showSerName val="0"/>
          <c:showPercent val="0"/>
          <c:showBubbleSize val="0"/>
        </c:dLbls>
        <c:gapWidth val="250"/>
        <c:overlap val="100"/>
        <c:axId val="393945184"/>
        <c:axId val="39394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5.97</c:v>
                </c:pt>
                <c:pt idx="1">
                  <c:v>5.48</c:v>
                </c:pt>
                <c:pt idx="2">
                  <c:v>-1.57</c:v>
                </c:pt>
                <c:pt idx="3">
                  <c:v>4.46</c:v>
                </c:pt>
                <c:pt idx="4">
                  <c:v>7.44</c:v>
                </c:pt>
              </c:numCache>
            </c:numRef>
          </c:val>
          <c:smooth val="0"/>
        </c:ser>
        <c:dLbls>
          <c:showLegendKey val="0"/>
          <c:showVal val="0"/>
          <c:showCatName val="0"/>
          <c:showSerName val="0"/>
          <c:showPercent val="0"/>
          <c:showBubbleSize val="0"/>
        </c:dLbls>
        <c:marker val="1"/>
        <c:smooth val="0"/>
        <c:axId val="393945184"/>
        <c:axId val="393945568"/>
      </c:lineChart>
      <c:catAx>
        <c:axId val="3939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945568"/>
        <c:crosses val="autoZero"/>
        <c:auto val="1"/>
        <c:lblAlgn val="ctr"/>
        <c:lblOffset val="100"/>
        <c:tickLblSkip val="1"/>
        <c:tickMarkSkip val="1"/>
        <c:noMultiLvlLbl val="0"/>
      </c:catAx>
      <c:valAx>
        <c:axId val="39394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0.06</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0.04</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0.15</c:v>
                </c:pt>
                <c:pt idx="4">
                  <c:v>#N/A</c:v>
                </c:pt>
                <c:pt idx="5">
                  <c:v>0.15</c:v>
                </c:pt>
                <c:pt idx="6">
                  <c:v>#N/A</c:v>
                </c:pt>
                <c:pt idx="7">
                  <c:v>0.1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0.04</c:v>
                </c:pt>
                <c:pt idx="4">
                  <c:v>#N/A</c:v>
                </c:pt>
                <c:pt idx="5">
                  <c:v>0.13</c:v>
                </c:pt>
                <c:pt idx="6">
                  <c:v>#N/A</c:v>
                </c:pt>
                <c:pt idx="7">
                  <c:v>0.11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0.67</c:v>
                </c:pt>
                <c:pt idx="2">
                  <c:v>#N/A</c:v>
                </c:pt>
                <c:pt idx="3">
                  <c:v>0.8</c:v>
                </c:pt>
                <c:pt idx="4">
                  <c:v>#N/A</c:v>
                </c:pt>
                <c:pt idx="5">
                  <c:v>0.72</c:v>
                </c:pt>
                <c:pt idx="6">
                  <c:v>#N/A</c:v>
                </c:pt>
                <c:pt idx="7">
                  <c:v>1.07</c:v>
                </c:pt>
                <c:pt idx="8">
                  <c:v>#N/A</c:v>
                </c:pt>
                <c:pt idx="9">
                  <c:v>0.91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6.11</c:v>
                </c:pt>
                <c:pt idx="2">
                  <c:v>#N/A</c:v>
                </c:pt>
                <c:pt idx="3">
                  <c:v>5.21</c:v>
                </c:pt>
                <c:pt idx="4">
                  <c:v>#N/A</c:v>
                </c:pt>
                <c:pt idx="5">
                  <c:v>4.2</c:v>
                </c:pt>
                <c:pt idx="6">
                  <c:v>#N/A</c:v>
                </c:pt>
                <c:pt idx="7">
                  <c:v>6.11</c:v>
                </c:pt>
                <c:pt idx="8">
                  <c:v>#N/A</c:v>
                </c:pt>
                <c:pt idx="9">
                  <c:v>5.58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6.23</c:v>
                </c:pt>
                <c:pt idx="2">
                  <c:v>#N/A</c:v>
                </c:pt>
                <c:pt idx="3">
                  <c:v>6.31</c:v>
                </c:pt>
                <c:pt idx="4">
                  <c:v>#N/A</c:v>
                </c:pt>
                <c:pt idx="5">
                  <c:v>6.13</c:v>
                </c:pt>
                <c:pt idx="6">
                  <c:v>#N/A</c:v>
                </c:pt>
                <c:pt idx="7">
                  <c:v>6.96</c:v>
                </c:pt>
                <c:pt idx="8">
                  <c:v>#N/A</c:v>
                </c:pt>
                <c:pt idx="9">
                  <c:v>8.1199999999999992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5.95</c:v>
                </c:pt>
                <c:pt idx="2">
                  <c:v>#N/A</c:v>
                </c:pt>
                <c:pt idx="3">
                  <c:v>6.15</c:v>
                </c:pt>
                <c:pt idx="4">
                  <c:v>#N/A</c:v>
                </c:pt>
                <c:pt idx="5">
                  <c:v>6.72</c:v>
                </c:pt>
                <c:pt idx="6">
                  <c:v>#N/A</c:v>
                </c:pt>
                <c:pt idx="7">
                  <c:v>7.55</c:v>
                </c:pt>
                <c:pt idx="8">
                  <c:v>#N/A</c:v>
                </c:pt>
                <c:pt idx="9">
                  <c:v>8.25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0.57999999999999996</c:v>
                </c:pt>
                <c:pt idx="2">
                  <c:v>#N/A</c:v>
                </c:pt>
                <c:pt idx="3">
                  <c:v>0.55000000000000004</c:v>
                </c:pt>
                <c:pt idx="4">
                  <c:v>#N/A</c:v>
                </c:pt>
                <c:pt idx="5">
                  <c:v>0.49</c:v>
                </c:pt>
                <c:pt idx="6">
                  <c:v>0.24</c:v>
                </c:pt>
                <c:pt idx="7">
                  <c:v>#N/A</c:v>
                </c:pt>
                <c:pt idx="8">
                  <c:v>0.79</c:v>
                </c:pt>
                <c:pt idx="9">
                  <c:v>#N/A</c:v>
                </c:pt>
              </c:numCache>
            </c:numRef>
          </c:val>
        </c:ser>
        <c:dLbls>
          <c:showLegendKey val="0"/>
          <c:showVal val="0"/>
          <c:showCatName val="0"/>
          <c:showSerName val="0"/>
          <c:showPercent val="0"/>
          <c:showBubbleSize val="0"/>
        </c:dLbls>
        <c:gapWidth val="150"/>
        <c:overlap val="100"/>
        <c:axId val="395861360"/>
        <c:axId val="394537072"/>
      </c:barChart>
      <c:catAx>
        <c:axId val="39586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537072"/>
        <c:crosses val="autoZero"/>
        <c:auto val="1"/>
        <c:lblAlgn val="ctr"/>
        <c:lblOffset val="100"/>
        <c:tickLblSkip val="1"/>
        <c:tickMarkSkip val="1"/>
        <c:noMultiLvlLbl val="0"/>
      </c:catAx>
      <c:valAx>
        <c:axId val="39453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86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5973</c:v>
                </c:pt>
                <c:pt idx="5">
                  <c:v>6007</c:v>
                </c:pt>
                <c:pt idx="8">
                  <c:v>6013</c:v>
                </c:pt>
                <c:pt idx="11">
                  <c:v>6127</c:v>
                </c:pt>
                <c:pt idx="14">
                  <c:v>6239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150</c:v>
                </c:pt>
                <c:pt idx="3">
                  <c:v>6</c:v>
                </c:pt>
                <c:pt idx="6">
                  <c:v>5</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77</c:v>
                </c:pt>
                <c:pt idx="3">
                  <c:v>76</c:v>
                </c:pt>
                <c:pt idx="6">
                  <c:v>62</c:v>
                </c:pt>
                <c:pt idx="9">
                  <c:v>72</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676</c:v>
                </c:pt>
                <c:pt idx="3">
                  <c:v>746</c:v>
                </c:pt>
                <c:pt idx="6">
                  <c:v>822</c:v>
                </c:pt>
                <c:pt idx="9">
                  <c:v>758</c:v>
                </c:pt>
                <c:pt idx="12">
                  <c:v>770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8597</c:v>
                </c:pt>
                <c:pt idx="3">
                  <c:v>8500</c:v>
                </c:pt>
                <c:pt idx="6">
                  <c:v>7753</c:v>
                </c:pt>
                <c:pt idx="9">
                  <c:v>8255</c:v>
                </c:pt>
                <c:pt idx="12">
                  <c:v>8146</c:v>
                </c:pt>
              </c:numCache>
            </c:numRef>
          </c:val>
        </c:ser>
        <c:dLbls>
          <c:showLegendKey val="0"/>
          <c:showVal val="0"/>
          <c:showCatName val="0"/>
          <c:showSerName val="0"/>
          <c:showPercent val="0"/>
          <c:showBubbleSize val="0"/>
        </c:dLbls>
        <c:gapWidth val="100"/>
        <c:overlap val="100"/>
        <c:axId val="394537856"/>
        <c:axId val="394538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3527</c:v>
                </c:pt>
                <c:pt idx="2">
                  <c:v>#N/A</c:v>
                </c:pt>
                <c:pt idx="3">
                  <c:v>#N/A</c:v>
                </c:pt>
                <c:pt idx="4">
                  <c:v>3321</c:v>
                </c:pt>
                <c:pt idx="5">
                  <c:v>#N/A</c:v>
                </c:pt>
                <c:pt idx="6">
                  <c:v>#N/A</c:v>
                </c:pt>
                <c:pt idx="7">
                  <c:v>2629</c:v>
                </c:pt>
                <c:pt idx="8">
                  <c:v>#N/A</c:v>
                </c:pt>
                <c:pt idx="9">
                  <c:v>#N/A</c:v>
                </c:pt>
                <c:pt idx="10">
                  <c:v>2962</c:v>
                </c:pt>
                <c:pt idx="11">
                  <c:v>#N/A</c:v>
                </c:pt>
                <c:pt idx="12">
                  <c:v>#N/A</c:v>
                </c:pt>
                <c:pt idx="13">
                  <c:v>2761</c:v>
                </c:pt>
                <c:pt idx="14">
                  <c:v>#N/A</c:v>
                </c:pt>
              </c:numCache>
            </c:numRef>
          </c:val>
          <c:smooth val="0"/>
        </c:ser>
        <c:dLbls>
          <c:showLegendKey val="0"/>
          <c:showVal val="0"/>
          <c:showCatName val="0"/>
          <c:showSerName val="0"/>
          <c:showPercent val="0"/>
          <c:showBubbleSize val="0"/>
        </c:dLbls>
        <c:marker val="1"/>
        <c:smooth val="0"/>
        <c:axId val="394537856"/>
        <c:axId val="394538248"/>
      </c:lineChart>
      <c:catAx>
        <c:axId val="3945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538248"/>
        <c:crosses val="autoZero"/>
        <c:auto val="1"/>
        <c:lblAlgn val="ctr"/>
        <c:lblOffset val="100"/>
        <c:tickLblSkip val="1"/>
        <c:tickMarkSkip val="1"/>
        <c:noMultiLvlLbl val="0"/>
      </c:catAx>
      <c:valAx>
        <c:axId val="39453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50095</c:v>
                </c:pt>
                <c:pt idx="5">
                  <c:v>50724</c:v>
                </c:pt>
                <c:pt idx="8">
                  <c:v>50265</c:v>
                </c:pt>
                <c:pt idx="11">
                  <c:v>50641</c:v>
                </c:pt>
                <c:pt idx="14">
                  <c:v>49878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7447</c:v>
                </c:pt>
                <c:pt idx="5">
                  <c:v>7485</c:v>
                </c:pt>
                <c:pt idx="8">
                  <c:v>6132</c:v>
                </c:pt>
                <c:pt idx="11">
                  <c:v>5537</c:v>
                </c:pt>
                <c:pt idx="14">
                  <c:v>5359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15585</c:v>
                </c:pt>
                <c:pt idx="5">
                  <c:v>17100</c:v>
                </c:pt>
                <c:pt idx="8">
                  <c:v>15449</c:v>
                </c:pt>
                <c:pt idx="11">
                  <c:v>15852</c:v>
                </c:pt>
                <c:pt idx="14">
                  <c:v>20522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1650</c:v>
                </c:pt>
                <c:pt idx="3">
                  <c:v>1518</c:v>
                </c:pt>
                <c:pt idx="6">
                  <c:v>139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10313</c:v>
                </c:pt>
                <c:pt idx="3">
                  <c:v>9768</c:v>
                </c:pt>
                <c:pt idx="6">
                  <c:v>9554</c:v>
                </c:pt>
                <c:pt idx="9">
                  <c:v>9159</c:v>
                </c:pt>
                <c:pt idx="12">
                  <c:v>8001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357</c:v>
                </c:pt>
                <c:pt idx="3">
                  <c:v>302</c:v>
                </c:pt>
                <c:pt idx="6">
                  <c:v>249</c:v>
                </c:pt>
                <c:pt idx="9">
                  <c:v>195</c:v>
                </c:pt>
                <c:pt idx="12">
                  <c:v>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9176</c:v>
                </c:pt>
                <c:pt idx="3">
                  <c:v>8861</c:v>
                </c:pt>
                <c:pt idx="6">
                  <c:v>8457</c:v>
                </c:pt>
                <c:pt idx="9">
                  <c:v>8019</c:v>
                </c:pt>
                <c:pt idx="12">
                  <c:v>7512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350</c:v>
                </c:pt>
                <c:pt idx="3">
                  <c:v>359</c:v>
                </c:pt>
                <c:pt idx="6">
                  <c:v>560</c:v>
                </c:pt>
                <c:pt idx="9">
                  <c:v>210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71446</c:v>
                </c:pt>
                <c:pt idx="3">
                  <c:v>68186</c:v>
                </c:pt>
                <c:pt idx="6">
                  <c:v>67104</c:v>
                </c:pt>
                <c:pt idx="9">
                  <c:v>65848</c:v>
                </c:pt>
                <c:pt idx="12">
                  <c:v>63308</c:v>
                </c:pt>
              </c:numCache>
            </c:numRef>
          </c:val>
        </c:ser>
        <c:dLbls>
          <c:showLegendKey val="0"/>
          <c:showVal val="0"/>
          <c:showCatName val="0"/>
          <c:showSerName val="0"/>
          <c:showPercent val="0"/>
          <c:showBubbleSize val="0"/>
        </c:dLbls>
        <c:gapWidth val="100"/>
        <c:overlap val="100"/>
        <c:axId val="395302792"/>
        <c:axId val="39530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20165</c:v>
                </c:pt>
                <c:pt idx="2">
                  <c:v>#N/A</c:v>
                </c:pt>
                <c:pt idx="3">
                  <c:v>#N/A</c:v>
                </c:pt>
                <c:pt idx="4">
                  <c:v>13687</c:v>
                </c:pt>
                <c:pt idx="5">
                  <c:v>#N/A</c:v>
                </c:pt>
                <c:pt idx="6">
                  <c:v>#N/A</c:v>
                </c:pt>
                <c:pt idx="7">
                  <c:v>14217</c:v>
                </c:pt>
                <c:pt idx="8">
                  <c:v>#N/A</c:v>
                </c:pt>
                <c:pt idx="9">
                  <c:v>#N/A</c:v>
                </c:pt>
                <c:pt idx="10">
                  <c:v>11401</c:v>
                </c:pt>
                <c:pt idx="11">
                  <c:v>#N/A</c:v>
                </c:pt>
                <c:pt idx="12">
                  <c:v>#N/A</c:v>
                </c:pt>
                <c:pt idx="13">
                  <c:v>3203</c:v>
                </c:pt>
                <c:pt idx="14">
                  <c:v>#N/A</c:v>
                </c:pt>
              </c:numCache>
            </c:numRef>
          </c:val>
          <c:smooth val="0"/>
        </c:ser>
        <c:dLbls>
          <c:showLegendKey val="0"/>
          <c:showVal val="0"/>
          <c:showCatName val="0"/>
          <c:showSerName val="0"/>
          <c:showPercent val="0"/>
          <c:showBubbleSize val="0"/>
        </c:dLbls>
        <c:marker val="1"/>
        <c:smooth val="0"/>
        <c:axId val="395302792"/>
        <c:axId val="395303184"/>
      </c:lineChart>
      <c:catAx>
        <c:axId val="39530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303184"/>
        <c:crosses val="autoZero"/>
        <c:auto val="1"/>
        <c:lblAlgn val="ctr"/>
        <c:lblOffset val="100"/>
        <c:tickLblSkip val="1"/>
        <c:tickMarkSkip val="1"/>
        <c:noMultiLvlLbl val="0"/>
      </c:catAx>
      <c:valAx>
        <c:axId val="39530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30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127,671
127,321
603.18
62,481,371
60,232,922
1,918,961
34,347,648
63,308,071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徴収率の向上により市税が前年度を上回ったものの、地方交付税や国県支出金等の依存財源の比率が高く、市税等の自主財源が乏しい状況にあるため、依然として類似団体平均を下回る状況となっている。</a:t>
          </a:r>
          <a:endParaRPr kumimoji="1" lang="en-US" altLang="ja-JP" sz="1300">
            <a:latin typeface="ＭＳ Ｐゴシック"/>
          </a:endParaRPr>
        </a:p>
        <a:p>
          <a:r>
            <a:rPr kumimoji="1" lang="ja-JP" altLang="en-US" sz="1300">
              <a:latin typeface="ＭＳ Ｐゴシック"/>
            </a:rPr>
            <a:t>　引き続き、市税等の徴収率の向上に努めるほか、受益者負担適正化の観点からも使用料及び手数料の見直しを行い、より一層自主財源の確保にかかる取組を進める。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2" name="直線コネクタ 71"/>
        <xdr:cNvCxnSpPr/>
      </xdr:nvCxnSpPr>
      <xdr:spPr>
        <a:xfrm flipV="1">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5" name="直線コネクタ 74"/>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前年度と比較して２．２ポイント上昇したものの、類似団体平均を下回っている。</a:t>
          </a:r>
          <a:endParaRPr kumimoji="1" lang="en-US" altLang="ja-JP" sz="1300">
            <a:latin typeface="ＭＳ Ｐゴシック"/>
          </a:endParaRPr>
        </a:p>
        <a:p>
          <a:r>
            <a:rPr kumimoji="1" lang="ja-JP" altLang="en-US" sz="1300">
              <a:latin typeface="ＭＳ Ｐゴシック"/>
            </a:rPr>
            <a:t>　上昇の要因は、扶助費の伸びや繰上償還による公債費の増加によるものである。</a:t>
          </a:r>
          <a:endParaRPr kumimoji="1" lang="en-US" altLang="ja-JP" sz="1300">
            <a:latin typeface="ＭＳ Ｐゴシック"/>
          </a:endParaRPr>
        </a:p>
        <a:p>
          <a:r>
            <a:rPr kumimoji="1" lang="ja-JP" altLang="en-US" sz="1300">
              <a:latin typeface="ＭＳ Ｐゴシック"/>
            </a:rPr>
            <a:t>　ただし、公債費については、市債の発行額を償還元金以内に抑制する方針のもと、市債残高は毎年減少しており、引き続き、人件費や公債費などの抑制に努めるとともに、自主財源確保にかかる取組をより一層進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131572</xdr:rowOff>
    </xdr:to>
    <xdr:cxnSp macro="">
      <xdr:nvCxnSpPr>
        <xdr:cNvPr id="130" name="直線コネクタ 129"/>
        <xdr:cNvCxnSpPr/>
      </xdr:nvCxnSpPr>
      <xdr:spPr>
        <a:xfrm>
          <a:off x="4114800" y="1031240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73660</xdr:rowOff>
    </xdr:to>
    <xdr:cxnSp macro="">
      <xdr:nvCxnSpPr>
        <xdr:cNvPr id="133" name="直線コネクタ 132"/>
        <xdr:cNvCxnSpPr/>
      </xdr:nvCxnSpPr>
      <xdr:spPr>
        <a:xfrm flipV="1">
          <a:off x="3225800" y="1031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10922</xdr:rowOff>
    </xdr:from>
    <xdr:to>
      <xdr:col>4</xdr:col>
      <xdr:colOff>482600</xdr:colOff>
      <xdr:row>60</xdr:row>
      <xdr:rowOff>73660</xdr:rowOff>
    </xdr:to>
    <xdr:cxnSp macro="">
      <xdr:nvCxnSpPr>
        <xdr:cNvPr id="136" name="直線コネクタ 135"/>
        <xdr:cNvCxnSpPr/>
      </xdr:nvCxnSpPr>
      <xdr:spPr>
        <a:xfrm>
          <a:off x="2336800" y="102979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56896</xdr:rowOff>
    </xdr:from>
    <xdr:to>
      <xdr:col>3</xdr:col>
      <xdr:colOff>279400</xdr:colOff>
      <xdr:row>60</xdr:row>
      <xdr:rowOff>10922</xdr:rowOff>
    </xdr:to>
    <xdr:cxnSp macro="">
      <xdr:nvCxnSpPr>
        <xdr:cNvPr id="139" name="直線コネクタ 138"/>
        <xdr:cNvCxnSpPr/>
      </xdr:nvCxnSpPr>
      <xdr:spPr>
        <a:xfrm>
          <a:off x="1447800" y="101724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9" name="円/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1" name="円/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2" name="テキスト ボックス 151"/>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3" name="円/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131572</xdr:rowOff>
    </xdr:from>
    <xdr:to>
      <xdr:col>3</xdr:col>
      <xdr:colOff>330200</xdr:colOff>
      <xdr:row>60</xdr:row>
      <xdr:rowOff>61722</xdr:rowOff>
    </xdr:to>
    <xdr:sp macro="" textlink="">
      <xdr:nvSpPr>
        <xdr:cNvPr id="155" name="円/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6096</xdr:rowOff>
    </xdr:from>
    <xdr:to>
      <xdr:col>2</xdr:col>
      <xdr:colOff>127000</xdr:colOff>
      <xdr:row>59</xdr:row>
      <xdr:rowOff>107696</xdr:rowOff>
    </xdr:to>
    <xdr:sp macro="" textlink="">
      <xdr:nvSpPr>
        <xdr:cNvPr id="157" name="円/楕円 156"/>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117873</xdr:rowOff>
    </xdr:from>
    <xdr:ext cx="762000" cy="259045"/>
    <xdr:sp macro="" textlink="">
      <xdr:nvSpPr>
        <xdr:cNvPr id="158" name="テキスト ボックス 157"/>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130,281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類似団体平均、全国平均と比較して高い水準にある理由は、市の面積が類似団体と比較して広いなどの都市構造の違いにより、職員数が類似団体平均を上回っていることによるものである。</a:t>
          </a:r>
          <a:endParaRPr kumimoji="1" lang="en-US" altLang="ja-JP" sz="1300">
            <a:latin typeface="ＭＳ Ｐゴシック"/>
          </a:endParaRPr>
        </a:p>
        <a:p>
          <a:r>
            <a:rPr kumimoji="1" lang="ja-JP" altLang="en-US" sz="1300">
              <a:latin typeface="ＭＳ Ｐゴシック"/>
            </a:rPr>
            <a:t>　今後も、「霧島市定員適正化計画（第</a:t>
          </a:r>
          <a:r>
            <a:rPr kumimoji="1" lang="en-US" altLang="ja-JP" sz="1300">
              <a:latin typeface="ＭＳ Ｐゴシック"/>
            </a:rPr>
            <a:t>2</a:t>
          </a:r>
          <a:r>
            <a:rPr kumimoji="1" lang="ja-JP" altLang="en-US" sz="1300">
              <a:latin typeface="ＭＳ Ｐゴシック"/>
            </a:rPr>
            <a:t>次</a:t>
          </a:r>
          <a:r>
            <a:rPr kumimoji="1" lang="en-US" altLang="ja-JP" sz="1300">
              <a:latin typeface="ＭＳ Ｐゴシック"/>
            </a:rPr>
            <a:t>/</a:t>
          </a:r>
          <a:r>
            <a:rPr kumimoji="1" lang="ja-JP" altLang="en-US" sz="1300">
              <a:latin typeface="ＭＳ Ｐゴシック"/>
            </a:rPr>
            <a:t>改定版）（以降、「定員適正化計画」）」に基づく職員数の削減や、公共施設の適正管理による維持管理経費の縮減などに努めることにより、人件費や物件費等の縮減に努める。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129045</xdr:rowOff>
    </xdr:from>
    <xdr:to>
      <xdr:col>7</xdr:col>
      <xdr:colOff>152400</xdr:colOff>
      <xdr:row>86</xdr:row>
      <xdr:rowOff>11113</xdr:rowOff>
    </xdr:to>
    <xdr:cxnSp macro="">
      <xdr:nvCxnSpPr>
        <xdr:cNvPr id="195" name="直線コネクタ 194"/>
        <xdr:cNvCxnSpPr/>
      </xdr:nvCxnSpPr>
      <xdr:spPr>
        <a:xfrm>
          <a:off x="4114800" y="14702295"/>
          <a:ext cx="8382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129045</xdr:rowOff>
    </xdr:from>
    <xdr:to>
      <xdr:col>6</xdr:col>
      <xdr:colOff>0</xdr:colOff>
      <xdr:row>86</xdr:row>
      <xdr:rowOff>5632</xdr:rowOff>
    </xdr:to>
    <xdr:cxnSp macro="">
      <xdr:nvCxnSpPr>
        <xdr:cNvPr id="198" name="直線コネクタ 197"/>
        <xdr:cNvCxnSpPr/>
      </xdr:nvCxnSpPr>
      <xdr:spPr>
        <a:xfrm flipV="1">
          <a:off x="3225800" y="14702295"/>
          <a:ext cx="8890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5632</xdr:rowOff>
    </xdr:from>
    <xdr:to>
      <xdr:col>4</xdr:col>
      <xdr:colOff>482600</xdr:colOff>
      <xdr:row>86</xdr:row>
      <xdr:rowOff>65181</xdr:rowOff>
    </xdr:to>
    <xdr:cxnSp macro="">
      <xdr:nvCxnSpPr>
        <xdr:cNvPr id="201" name="直線コネクタ 200"/>
        <xdr:cNvCxnSpPr/>
      </xdr:nvCxnSpPr>
      <xdr:spPr>
        <a:xfrm flipV="1">
          <a:off x="2336800" y="14750332"/>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65181</xdr:rowOff>
    </xdr:from>
    <xdr:to>
      <xdr:col>3</xdr:col>
      <xdr:colOff>279400</xdr:colOff>
      <xdr:row>86</xdr:row>
      <xdr:rowOff>71213</xdr:rowOff>
    </xdr:to>
    <xdr:cxnSp macro="">
      <xdr:nvCxnSpPr>
        <xdr:cNvPr id="204" name="直線コネクタ 203"/>
        <xdr:cNvCxnSpPr/>
      </xdr:nvCxnSpPr>
      <xdr:spPr>
        <a:xfrm flipV="1">
          <a:off x="1447800" y="148098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131763</xdr:rowOff>
    </xdr:from>
    <xdr:to>
      <xdr:col>7</xdr:col>
      <xdr:colOff>203200</xdr:colOff>
      <xdr:row>86</xdr:row>
      <xdr:rowOff>61913</xdr:rowOff>
    </xdr:to>
    <xdr:sp macro="" textlink="">
      <xdr:nvSpPr>
        <xdr:cNvPr id="214" name="円/楕円 213"/>
        <xdr:cNvSpPr/>
      </xdr:nvSpPr>
      <xdr:spPr>
        <a:xfrm>
          <a:off x="4902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103840</xdr:rowOff>
    </xdr:from>
    <xdr:ext cx="762000" cy="259045"/>
    <xdr:sp macro="" textlink="">
      <xdr:nvSpPr>
        <xdr:cNvPr id="215" name="人件費・物件費等の状況該当値テキスト"/>
        <xdr:cNvSpPr txBox="1"/>
      </xdr:nvSpPr>
      <xdr:spPr>
        <a:xfrm>
          <a:off x="5041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78245</xdr:rowOff>
    </xdr:from>
    <xdr:to>
      <xdr:col>6</xdr:col>
      <xdr:colOff>50800</xdr:colOff>
      <xdr:row>86</xdr:row>
      <xdr:rowOff>8395</xdr:rowOff>
    </xdr:to>
    <xdr:sp macro="" textlink="">
      <xdr:nvSpPr>
        <xdr:cNvPr id="216" name="円/楕円 215"/>
        <xdr:cNvSpPr/>
      </xdr:nvSpPr>
      <xdr:spPr>
        <a:xfrm>
          <a:off x="4064000" y="146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164622</xdr:rowOff>
    </xdr:from>
    <xdr:ext cx="736600" cy="259045"/>
    <xdr:sp macro="" textlink="">
      <xdr:nvSpPr>
        <xdr:cNvPr id="217" name="テキスト ボックス 216"/>
        <xdr:cNvSpPr txBox="1"/>
      </xdr:nvSpPr>
      <xdr:spPr>
        <a:xfrm>
          <a:off x="3733800" y="1473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126282</xdr:rowOff>
    </xdr:from>
    <xdr:to>
      <xdr:col>4</xdr:col>
      <xdr:colOff>533400</xdr:colOff>
      <xdr:row>86</xdr:row>
      <xdr:rowOff>56432</xdr:rowOff>
    </xdr:to>
    <xdr:sp macro="" textlink="">
      <xdr:nvSpPr>
        <xdr:cNvPr id="218" name="円/楕円 217"/>
        <xdr:cNvSpPr/>
      </xdr:nvSpPr>
      <xdr:spPr>
        <a:xfrm>
          <a:off x="3175000" y="146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41209</xdr:rowOff>
    </xdr:from>
    <xdr:ext cx="762000" cy="259045"/>
    <xdr:sp macro="" textlink="">
      <xdr:nvSpPr>
        <xdr:cNvPr id="219" name="テキスト ボックス 218"/>
        <xdr:cNvSpPr txBox="1"/>
      </xdr:nvSpPr>
      <xdr:spPr>
        <a:xfrm>
          <a:off x="2844800" y="1478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14381</xdr:rowOff>
    </xdr:from>
    <xdr:to>
      <xdr:col>3</xdr:col>
      <xdr:colOff>330200</xdr:colOff>
      <xdr:row>86</xdr:row>
      <xdr:rowOff>115981</xdr:rowOff>
    </xdr:to>
    <xdr:sp macro="" textlink="">
      <xdr:nvSpPr>
        <xdr:cNvPr id="220" name="円/楕円 219"/>
        <xdr:cNvSpPr/>
      </xdr:nvSpPr>
      <xdr:spPr>
        <a:xfrm>
          <a:off x="2286000" y="147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100758</xdr:rowOff>
    </xdr:from>
    <xdr:ext cx="762000" cy="259045"/>
    <xdr:sp macro="" textlink="">
      <xdr:nvSpPr>
        <xdr:cNvPr id="221" name="テキスト ボックス 220"/>
        <xdr:cNvSpPr txBox="1"/>
      </xdr:nvSpPr>
      <xdr:spPr>
        <a:xfrm>
          <a:off x="1955800" y="1484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20413</xdr:rowOff>
    </xdr:from>
    <xdr:to>
      <xdr:col>2</xdr:col>
      <xdr:colOff>127000</xdr:colOff>
      <xdr:row>86</xdr:row>
      <xdr:rowOff>122013</xdr:rowOff>
    </xdr:to>
    <xdr:sp macro="" textlink="">
      <xdr:nvSpPr>
        <xdr:cNvPr id="222" name="円/楕円 221"/>
        <xdr:cNvSpPr/>
      </xdr:nvSpPr>
      <xdr:spPr>
        <a:xfrm>
          <a:off x="1397000" y="14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106790</xdr:rowOff>
    </xdr:from>
    <xdr:ext cx="762000" cy="259045"/>
    <xdr:sp macro="" textlink="">
      <xdr:nvSpPr>
        <xdr:cNvPr id="223" name="テキスト ボックス 222"/>
        <xdr:cNvSpPr txBox="1"/>
      </xdr:nvSpPr>
      <xdr:spPr>
        <a:xfrm>
          <a:off x="1066800" y="148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職員採用を抑制しているため、経験年数階層の変動により、前年度比で</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一方で、「わたり」廃止を行い、職務・職責に応じて給料制度へ転換していることから、引き続き国の指数を下回っているところである。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98637</xdr:rowOff>
    </xdr:to>
    <xdr:cxnSp macro="">
      <xdr:nvCxnSpPr>
        <xdr:cNvPr id="257" name="直線コネクタ 256"/>
        <xdr:cNvCxnSpPr/>
      </xdr:nvCxnSpPr>
      <xdr:spPr>
        <a:xfrm>
          <a:off x="16179800" y="1448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88</xdr:row>
      <xdr:rowOff>64346</xdr:rowOff>
    </xdr:to>
    <xdr:cxnSp macro="">
      <xdr:nvCxnSpPr>
        <xdr:cNvPr id="260" name="直線コネクタ 259"/>
        <xdr:cNvCxnSpPr/>
      </xdr:nvCxnSpPr>
      <xdr:spPr>
        <a:xfrm flipV="1">
          <a:off x="15290800" y="1448435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96520</xdr:rowOff>
    </xdr:to>
    <xdr:cxnSp macro="">
      <xdr:nvCxnSpPr>
        <xdr:cNvPr id="263" name="直線コネクタ 262"/>
        <xdr:cNvCxnSpPr/>
      </xdr:nvCxnSpPr>
      <xdr:spPr>
        <a:xfrm flipV="1">
          <a:off x="14401800" y="151519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96520</xdr:rowOff>
    </xdr:to>
    <xdr:cxnSp macro="">
      <xdr:nvCxnSpPr>
        <xdr:cNvPr id="266" name="直線コネクタ 265"/>
        <xdr:cNvCxnSpPr/>
      </xdr:nvCxnSpPr>
      <xdr:spPr>
        <a:xfrm>
          <a:off x="13512800" y="145567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6" name="円/楕円 275"/>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7"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8" name="円/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4" name="円/楕円 283"/>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85" name="テキスト ボックス 284"/>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「定員適正化計画」に基づく職員数の削減を進めており、人口千人当たり職員数は毎年減少している。</a:t>
          </a:r>
        </a:p>
        <a:p>
          <a:r>
            <a:rPr kumimoji="1" lang="ja-JP" altLang="en-US" sz="1300">
              <a:latin typeface="ＭＳ Ｐゴシック"/>
            </a:rPr>
            <a:t>　　今後も同計画の着実な実施に努め、平成</a:t>
          </a:r>
          <a:r>
            <a:rPr kumimoji="1" lang="en-US" altLang="ja-JP" sz="1300">
              <a:latin typeface="ＭＳ Ｐゴシック"/>
            </a:rPr>
            <a:t>30</a:t>
          </a:r>
          <a:r>
            <a:rPr kumimoji="1" lang="ja-JP" altLang="en-US" sz="1300">
              <a:latin typeface="ＭＳ Ｐゴシック"/>
            </a:rPr>
            <a:t>年度までに合併時点から</a:t>
          </a:r>
          <a:r>
            <a:rPr kumimoji="1" lang="en-US" altLang="ja-JP" sz="1300">
              <a:latin typeface="ＭＳ Ｐゴシック"/>
            </a:rPr>
            <a:t>22.4</a:t>
          </a:r>
          <a:r>
            <a:rPr kumimoji="1" lang="ja-JP" altLang="en-US" sz="1300">
              <a:latin typeface="ＭＳ Ｐゴシック"/>
            </a:rPr>
            <a:t>％の職員数削減を目指す。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110127</xdr:rowOff>
    </xdr:from>
    <xdr:to>
      <xdr:col>24</xdr:col>
      <xdr:colOff>558800</xdr:colOff>
      <xdr:row>66</xdr:row>
      <xdr:rowOff>141151</xdr:rowOff>
    </xdr:to>
    <xdr:cxnSp macro="">
      <xdr:nvCxnSpPr>
        <xdr:cNvPr id="322" name="直線コネクタ 321"/>
        <xdr:cNvCxnSpPr/>
      </xdr:nvCxnSpPr>
      <xdr:spPr>
        <a:xfrm flipV="1">
          <a:off x="16179800" y="114258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141151</xdr:rowOff>
    </xdr:from>
    <xdr:to>
      <xdr:col>23</xdr:col>
      <xdr:colOff>406400</xdr:colOff>
      <xdr:row>67</xdr:row>
      <xdr:rowOff>24856</xdr:rowOff>
    </xdr:to>
    <xdr:cxnSp macro="">
      <xdr:nvCxnSpPr>
        <xdr:cNvPr id="325" name="直線コネクタ 324"/>
        <xdr:cNvCxnSpPr/>
      </xdr:nvCxnSpPr>
      <xdr:spPr>
        <a:xfrm flipV="1">
          <a:off x="15290800" y="114568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24856</xdr:rowOff>
    </xdr:from>
    <xdr:to>
      <xdr:col>22</xdr:col>
      <xdr:colOff>203200</xdr:colOff>
      <xdr:row>67</xdr:row>
      <xdr:rowOff>124823</xdr:rowOff>
    </xdr:to>
    <xdr:cxnSp macro="">
      <xdr:nvCxnSpPr>
        <xdr:cNvPr id="328" name="直線コネクタ 327"/>
        <xdr:cNvCxnSpPr/>
      </xdr:nvCxnSpPr>
      <xdr:spPr>
        <a:xfrm flipV="1">
          <a:off x="14401800" y="115120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124823</xdr:rowOff>
    </xdr:from>
    <xdr:to>
      <xdr:col>21</xdr:col>
      <xdr:colOff>0</xdr:colOff>
      <xdr:row>67</xdr:row>
      <xdr:rowOff>155847</xdr:rowOff>
    </xdr:to>
    <xdr:cxnSp macro="">
      <xdr:nvCxnSpPr>
        <xdr:cNvPr id="331" name="直線コネクタ 330"/>
        <xdr:cNvCxnSpPr/>
      </xdr:nvCxnSpPr>
      <xdr:spPr>
        <a:xfrm flipV="1">
          <a:off x="13512800" y="116119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59327</xdr:rowOff>
    </xdr:from>
    <xdr:to>
      <xdr:col>24</xdr:col>
      <xdr:colOff>609600</xdr:colOff>
      <xdr:row>66</xdr:row>
      <xdr:rowOff>160927</xdr:rowOff>
    </xdr:to>
    <xdr:sp macro="" textlink="">
      <xdr:nvSpPr>
        <xdr:cNvPr id="341" name="円/楕円 340"/>
        <xdr:cNvSpPr/>
      </xdr:nvSpPr>
      <xdr:spPr>
        <a:xfrm>
          <a:off x="16967200" y="11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31404</xdr:rowOff>
    </xdr:from>
    <xdr:ext cx="762000" cy="259045"/>
    <xdr:sp macro="" textlink="">
      <xdr:nvSpPr>
        <xdr:cNvPr id="342" name="定員管理の状況該当値テキスト"/>
        <xdr:cNvSpPr txBox="1"/>
      </xdr:nvSpPr>
      <xdr:spPr>
        <a:xfrm>
          <a:off x="17106900" y="113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90351</xdr:rowOff>
    </xdr:from>
    <xdr:to>
      <xdr:col>23</xdr:col>
      <xdr:colOff>457200</xdr:colOff>
      <xdr:row>67</xdr:row>
      <xdr:rowOff>20501</xdr:rowOff>
    </xdr:to>
    <xdr:sp macro="" textlink="">
      <xdr:nvSpPr>
        <xdr:cNvPr id="343" name="円/楕円 342"/>
        <xdr:cNvSpPr/>
      </xdr:nvSpPr>
      <xdr:spPr>
        <a:xfrm>
          <a:off x="16129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5278</xdr:rowOff>
    </xdr:from>
    <xdr:ext cx="736600" cy="259045"/>
    <xdr:sp macro="" textlink="">
      <xdr:nvSpPr>
        <xdr:cNvPr id="344" name="テキスト ボックス 343"/>
        <xdr:cNvSpPr txBox="1"/>
      </xdr:nvSpPr>
      <xdr:spPr>
        <a:xfrm>
          <a:off x="15798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145506</xdr:rowOff>
    </xdr:from>
    <xdr:to>
      <xdr:col>22</xdr:col>
      <xdr:colOff>254000</xdr:colOff>
      <xdr:row>67</xdr:row>
      <xdr:rowOff>75656</xdr:rowOff>
    </xdr:to>
    <xdr:sp macro="" textlink="">
      <xdr:nvSpPr>
        <xdr:cNvPr id="345" name="円/楕円 344"/>
        <xdr:cNvSpPr/>
      </xdr:nvSpPr>
      <xdr:spPr>
        <a:xfrm>
          <a:off x="15240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60433</xdr:rowOff>
    </xdr:from>
    <xdr:ext cx="762000" cy="259045"/>
    <xdr:sp macro="" textlink="">
      <xdr:nvSpPr>
        <xdr:cNvPr id="346" name="テキスト ボックス 345"/>
        <xdr:cNvSpPr txBox="1"/>
      </xdr:nvSpPr>
      <xdr:spPr>
        <a:xfrm>
          <a:off x="14909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74023</xdr:rowOff>
    </xdr:from>
    <xdr:to>
      <xdr:col>21</xdr:col>
      <xdr:colOff>50800</xdr:colOff>
      <xdr:row>68</xdr:row>
      <xdr:rowOff>4173</xdr:rowOff>
    </xdr:to>
    <xdr:sp macro="" textlink="">
      <xdr:nvSpPr>
        <xdr:cNvPr id="347" name="円/楕円 346"/>
        <xdr:cNvSpPr/>
      </xdr:nvSpPr>
      <xdr:spPr>
        <a:xfrm>
          <a:off x="14351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160400</xdr:rowOff>
    </xdr:from>
    <xdr:ext cx="762000" cy="259045"/>
    <xdr:sp macro="" textlink="">
      <xdr:nvSpPr>
        <xdr:cNvPr id="348" name="テキスト ボックス 347"/>
        <xdr:cNvSpPr txBox="1"/>
      </xdr:nvSpPr>
      <xdr:spPr>
        <a:xfrm>
          <a:off x="14020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105047</xdr:rowOff>
    </xdr:from>
    <xdr:to>
      <xdr:col>19</xdr:col>
      <xdr:colOff>533400</xdr:colOff>
      <xdr:row>68</xdr:row>
      <xdr:rowOff>35197</xdr:rowOff>
    </xdr:to>
    <xdr:sp macro="" textlink="">
      <xdr:nvSpPr>
        <xdr:cNvPr id="349" name="円/楕円 348"/>
        <xdr:cNvSpPr/>
      </xdr:nvSpPr>
      <xdr:spPr>
        <a:xfrm>
          <a:off x="13462000" y="11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19974</xdr:rowOff>
    </xdr:from>
    <xdr:ext cx="762000" cy="259045"/>
    <xdr:sp macro="" textlink="">
      <xdr:nvSpPr>
        <xdr:cNvPr id="350" name="テキスト ボックス 349"/>
        <xdr:cNvSpPr txBox="1"/>
      </xdr:nvSpPr>
      <xdr:spPr>
        <a:xfrm>
          <a:off x="13131800" y="116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実質公債費比率は年々減少傾向にあり、前年度比で</a:t>
          </a:r>
          <a:r>
            <a:rPr kumimoji="1" lang="en-US" altLang="ja-JP" sz="1300">
              <a:latin typeface="ＭＳ Ｐゴシック"/>
            </a:rPr>
            <a:t>0.7</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これは、一年度における借入額が償還額を上回らないように抑制するなどの取り組みにより分子である元利償還金等が年々、減少していることによるものである。</a:t>
          </a:r>
          <a:endParaRPr kumimoji="1" lang="en-US" altLang="ja-JP" sz="1300">
            <a:latin typeface="ＭＳ Ｐゴシック"/>
          </a:endParaRPr>
        </a:p>
        <a:p>
          <a:r>
            <a:rPr kumimoji="1" lang="ja-JP" altLang="en-US" sz="1300">
              <a:latin typeface="ＭＳ Ｐゴシック"/>
            </a:rPr>
            <a:t>　今後も、持続可能な健全財政を確立するため、市債残高及び公債費の縮減に取り組む。</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37846</xdr:rowOff>
    </xdr:from>
    <xdr:to>
      <xdr:col>24</xdr:col>
      <xdr:colOff>558800</xdr:colOff>
      <xdr:row>39</xdr:row>
      <xdr:rowOff>71628</xdr:rowOff>
    </xdr:to>
    <xdr:cxnSp macro="">
      <xdr:nvCxnSpPr>
        <xdr:cNvPr id="382" name="直線コネクタ 381"/>
        <xdr:cNvCxnSpPr/>
      </xdr:nvCxnSpPr>
      <xdr:spPr>
        <a:xfrm flipV="1">
          <a:off x="16179800" y="67243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71628</xdr:rowOff>
    </xdr:from>
    <xdr:to>
      <xdr:col>23</xdr:col>
      <xdr:colOff>406400</xdr:colOff>
      <xdr:row>39</xdr:row>
      <xdr:rowOff>100584</xdr:rowOff>
    </xdr:to>
    <xdr:cxnSp macro="">
      <xdr:nvCxnSpPr>
        <xdr:cNvPr id="385" name="直線コネクタ 384"/>
        <xdr:cNvCxnSpPr/>
      </xdr:nvCxnSpPr>
      <xdr:spPr>
        <a:xfrm flipV="1">
          <a:off x="15290800" y="67581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100584</xdr:rowOff>
    </xdr:from>
    <xdr:to>
      <xdr:col>22</xdr:col>
      <xdr:colOff>203200</xdr:colOff>
      <xdr:row>39</xdr:row>
      <xdr:rowOff>168148</xdr:rowOff>
    </xdr:to>
    <xdr:cxnSp macro="">
      <xdr:nvCxnSpPr>
        <xdr:cNvPr id="388" name="直線コネクタ 387"/>
        <xdr:cNvCxnSpPr/>
      </xdr:nvCxnSpPr>
      <xdr:spPr>
        <a:xfrm flipV="1">
          <a:off x="14401800" y="678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168148</xdr:rowOff>
    </xdr:from>
    <xdr:to>
      <xdr:col>21</xdr:col>
      <xdr:colOff>0</xdr:colOff>
      <xdr:row>40</xdr:row>
      <xdr:rowOff>35306</xdr:rowOff>
    </xdr:to>
    <xdr:cxnSp macro="">
      <xdr:nvCxnSpPr>
        <xdr:cNvPr id="391" name="直線コネクタ 390"/>
        <xdr:cNvCxnSpPr/>
      </xdr:nvCxnSpPr>
      <xdr:spPr>
        <a:xfrm flipV="1">
          <a:off x="13512800" y="68546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401" name="円/楕円 400"/>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130573</xdr:rowOff>
    </xdr:from>
    <xdr:ext cx="762000" cy="259045"/>
    <xdr:sp macro="" textlink="">
      <xdr:nvSpPr>
        <xdr:cNvPr id="402" name="公債費負担の状況該当値テキスト"/>
        <xdr:cNvSpPr txBox="1"/>
      </xdr:nvSpPr>
      <xdr:spPr>
        <a:xfrm>
          <a:off x="17106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20828</xdr:rowOff>
    </xdr:from>
    <xdr:to>
      <xdr:col>23</xdr:col>
      <xdr:colOff>457200</xdr:colOff>
      <xdr:row>39</xdr:row>
      <xdr:rowOff>122428</xdr:rowOff>
    </xdr:to>
    <xdr:sp macro="" textlink="">
      <xdr:nvSpPr>
        <xdr:cNvPr id="403" name="円/楕円 402"/>
        <xdr:cNvSpPr/>
      </xdr:nvSpPr>
      <xdr:spPr>
        <a:xfrm>
          <a:off x="16129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107205</xdr:rowOff>
    </xdr:from>
    <xdr:ext cx="736600" cy="259045"/>
    <xdr:sp macro="" textlink="">
      <xdr:nvSpPr>
        <xdr:cNvPr id="404" name="テキスト ボックス 403"/>
        <xdr:cNvSpPr txBox="1"/>
      </xdr:nvSpPr>
      <xdr:spPr>
        <a:xfrm>
          <a:off x="15798800" y="679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49784</xdr:rowOff>
    </xdr:from>
    <xdr:to>
      <xdr:col>22</xdr:col>
      <xdr:colOff>254000</xdr:colOff>
      <xdr:row>39</xdr:row>
      <xdr:rowOff>151384</xdr:rowOff>
    </xdr:to>
    <xdr:sp macro="" textlink="">
      <xdr:nvSpPr>
        <xdr:cNvPr id="405" name="円/楕円 404"/>
        <xdr:cNvSpPr/>
      </xdr:nvSpPr>
      <xdr:spPr>
        <a:xfrm>
          <a:off x="15240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136161</xdr:rowOff>
    </xdr:from>
    <xdr:ext cx="762000" cy="259045"/>
    <xdr:sp macro="" textlink="">
      <xdr:nvSpPr>
        <xdr:cNvPr id="406" name="テキスト ボックス 405"/>
        <xdr:cNvSpPr txBox="1"/>
      </xdr:nvSpPr>
      <xdr:spPr>
        <a:xfrm>
          <a:off x="149098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117348</xdr:rowOff>
    </xdr:from>
    <xdr:to>
      <xdr:col>21</xdr:col>
      <xdr:colOff>50800</xdr:colOff>
      <xdr:row>40</xdr:row>
      <xdr:rowOff>47498</xdr:rowOff>
    </xdr:to>
    <xdr:sp macro="" textlink="">
      <xdr:nvSpPr>
        <xdr:cNvPr id="407" name="円/楕円 406"/>
        <xdr:cNvSpPr/>
      </xdr:nvSpPr>
      <xdr:spPr>
        <a:xfrm>
          <a:off x="14351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32275</xdr:rowOff>
    </xdr:from>
    <xdr:ext cx="762000" cy="259045"/>
    <xdr:sp macro="" textlink="">
      <xdr:nvSpPr>
        <xdr:cNvPr id="408" name="テキスト ボックス 407"/>
        <xdr:cNvSpPr txBox="1"/>
      </xdr:nvSpPr>
      <xdr:spPr>
        <a:xfrm>
          <a:off x="140208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155956</xdr:rowOff>
    </xdr:from>
    <xdr:to>
      <xdr:col>19</xdr:col>
      <xdr:colOff>533400</xdr:colOff>
      <xdr:row>40</xdr:row>
      <xdr:rowOff>86106</xdr:rowOff>
    </xdr:to>
    <xdr:sp macro="" textlink="">
      <xdr:nvSpPr>
        <xdr:cNvPr id="409" name="円/楕円 408"/>
        <xdr:cNvSpPr/>
      </xdr:nvSpPr>
      <xdr:spPr>
        <a:xfrm>
          <a:off x="13462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70883</xdr:rowOff>
    </xdr:from>
    <xdr:ext cx="762000" cy="259045"/>
    <xdr:sp macro="" textlink="">
      <xdr:nvSpPr>
        <xdr:cNvPr id="410" name="テキスト ボックス 409"/>
        <xdr:cNvSpPr txBox="1"/>
      </xdr:nvSpPr>
      <xdr:spPr>
        <a:xfrm>
          <a:off x="131318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baseline="0">
              <a:latin typeface="ＭＳ Ｐゴシック"/>
            </a:rPr>
            <a:t>前年度比で</a:t>
          </a:r>
          <a:r>
            <a:rPr kumimoji="1" lang="en-US" altLang="ja-JP" sz="1250" baseline="0">
              <a:latin typeface="ＭＳ Ｐゴシック"/>
            </a:rPr>
            <a:t>28.2</a:t>
          </a:r>
          <a:r>
            <a:rPr kumimoji="1" lang="ja-JP" altLang="en-US" sz="1250" baseline="0">
              <a:latin typeface="ＭＳ Ｐゴシック"/>
            </a:rPr>
            <a:t>ポイント減少し、類似団体平均を下回った。これは、公営企業における地方債残高の減少に伴う公営企業債等繰入見込額の減少や、「定員適正化計画」に基づく職員数の削減による退職手当負担見込額の減少により、将来負担額が前年度比で</a:t>
          </a:r>
          <a:r>
            <a:rPr kumimoji="1" lang="en-US" altLang="ja-JP" sz="1250" baseline="0">
              <a:latin typeface="ＭＳ Ｐゴシック"/>
            </a:rPr>
            <a:t>5</a:t>
          </a:r>
          <a:r>
            <a:rPr kumimoji="1" lang="ja-JP" altLang="en-US" sz="1250" baseline="0">
              <a:latin typeface="ＭＳ Ｐゴシック"/>
            </a:rPr>
            <a:t>％減少したこと、財政調整基金等の積増しにより充当可能基金が増加したこと等によるものである。今後も、「霧島市経営健全化計画（第２次）改定（以降、「経営健全化計画」）」に基づき、持続可能な健全財政を確立するため、一年度における借入額が償還額を上回らないように抑制するなどにより将来負担の軽減に取り組む。</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104369</xdr:rowOff>
    </xdr:from>
    <xdr:to>
      <xdr:col>24</xdr:col>
      <xdr:colOff>558800</xdr:colOff>
      <xdr:row>15</xdr:row>
      <xdr:rowOff>69012</xdr:rowOff>
    </xdr:to>
    <xdr:cxnSp macro="">
      <xdr:nvCxnSpPr>
        <xdr:cNvPr id="442" name="直線コネクタ 441"/>
        <xdr:cNvCxnSpPr/>
      </xdr:nvCxnSpPr>
      <xdr:spPr>
        <a:xfrm flipV="1">
          <a:off x="16179800" y="2504669"/>
          <a:ext cx="8382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69012</xdr:rowOff>
    </xdr:from>
    <xdr:to>
      <xdr:col>23</xdr:col>
      <xdr:colOff>406400</xdr:colOff>
      <xdr:row>15</xdr:row>
      <xdr:rowOff>117754</xdr:rowOff>
    </xdr:to>
    <xdr:cxnSp macro="">
      <xdr:nvCxnSpPr>
        <xdr:cNvPr id="445" name="直線コネクタ 444"/>
        <xdr:cNvCxnSpPr/>
      </xdr:nvCxnSpPr>
      <xdr:spPr>
        <a:xfrm flipV="1">
          <a:off x="15290800" y="2640762"/>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109068</xdr:rowOff>
    </xdr:from>
    <xdr:to>
      <xdr:col>22</xdr:col>
      <xdr:colOff>203200</xdr:colOff>
      <xdr:row>15</xdr:row>
      <xdr:rowOff>117754</xdr:rowOff>
    </xdr:to>
    <xdr:cxnSp macro="">
      <xdr:nvCxnSpPr>
        <xdr:cNvPr id="448" name="直線コネクタ 447"/>
        <xdr:cNvCxnSpPr/>
      </xdr:nvCxnSpPr>
      <xdr:spPr>
        <a:xfrm>
          <a:off x="14401800" y="26808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109068</xdr:rowOff>
    </xdr:from>
    <xdr:to>
      <xdr:col>21</xdr:col>
      <xdr:colOff>0</xdr:colOff>
      <xdr:row>16</xdr:row>
      <xdr:rowOff>40411</xdr:rowOff>
    </xdr:to>
    <xdr:cxnSp macro="">
      <xdr:nvCxnSpPr>
        <xdr:cNvPr id="451" name="直線コネクタ 450"/>
        <xdr:cNvCxnSpPr/>
      </xdr:nvCxnSpPr>
      <xdr:spPr>
        <a:xfrm flipV="1">
          <a:off x="13512800" y="2680818"/>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53569</xdr:rowOff>
    </xdr:from>
    <xdr:to>
      <xdr:col>24</xdr:col>
      <xdr:colOff>609600</xdr:colOff>
      <xdr:row>14</xdr:row>
      <xdr:rowOff>155169</xdr:rowOff>
    </xdr:to>
    <xdr:sp macro="" textlink="">
      <xdr:nvSpPr>
        <xdr:cNvPr id="461" name="円/楕円 460"/>
        <xdr:cNvSpPr/>
      </xdr:nvSpPr>
      <xdr:spPr>
        <a:xfrm>
          <a:off x="16967200" y="2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146296</xdr:rowOff>
    </xdr:from>
    <xdr:ext cx="762000" cy="259045"/>
    <xdr:sp macro="" textlink="">
      <xdr:nvSpPr>
        <xdr:cNvPr id="462" name="将来負担の状況該当値テキスト"/>
        <xdr:cNvSpPr txBox="1"/>
      </xdr:nvSpPr>
      <xdr:spPr>
        <a:xfrm>
          <a:off x="17106900" y="237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18212</xdr:rowOff>
    </xdr:from>
    <xdr:to>
      <xdr:col>23</xdr:col>
      <xdr:colOff>457200</xdr:colOff>
      <xdr:row>15</xdr:row>
      <xdr:rowOff>119812</xdr:rowOff>
    </xdr:to>
    <xdr:sp macro="" textlink="">
      <xdr:nvSpPr>
        <xdr:cNvPr id="463" name="円/楕円 462"/>
        <xdr:cNvSpPr/>
      </xdr:nvSpPr>
      <xdr:spPr>
        <a:xfrm>
          <a:off x="16129000" y="25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104589</xdr:rowOff>
    </xdr:from>
    <xdr:ext cx="736600" cy="259045"/>
    <xdr:sp macro="" textlink="">
      <xdr:nvSpPr>
        <xdr:cNvPr id="464" name="テキスト ボックス 463"/>
        <xdr:cNvSpPr txBox="1"/>
      </xdr:nvSpPr>
      <xdr:spPr>
        <a:xfrm>
          <a:off x="15798800" y="267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66954</xdr:rowOff>
    </xdr:from>
    <xdr:to>
      <xdr:col>22</xdr:col>
      <xdr:colOff>254000</xdr:colOff>
      <xdr:row>15</xdr:row>
      <xdr:rowOff>168554</xdr:rowOff>
    </xdr:to>
    <xdr:sp macro="" textlink="">
      <xdr:nvSpPr>
        <xdr:cNvPr id="465" name="円/楕円 464"/>
        <xdr:cNvSpPr/>
      </xdr:nvSpPr>
      <xdr:spPr>
        <a:xfrm>
          <a:off x="15240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153331</xdr:rowOff>
    </xdr:from>
    <xdr:ext cx="762000" cy="259045"/>
    <xdr:sp macro="" textlink="">
      <xdr:nvSpPr>
        <xdr:cNvPr id="466" name="テキスト ボックス 465"/>
        <xdr:cNvSpPr txBox="1"/>
      </xdr:nvSpPr>
      <xdr:spPr>
        <a:xfrm>
          <a:off x="14909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58268</xdr:rowOff>
    </xdr:from>
    <xdr:to>
      <xdr:col>21</xdr:col>
      <xdr:colOff>50800</xdr:colOff>
      <xdr:row>15</xdr:row>
      <xdr:rowOff>159868</xdr:rowOff>
    </xdr:to>
    <xdr:sp macro="" textlink="">
      <xdr:nvSpPr>
        <xdr:cNvPr id="467" name="円/楕円 466"/>
        <xdr:cNvSpPr/>
      </xdr:nvSpPr>
      <xdr:spPr>
        <a:xfrm>
          <a:off x="14351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170045</xdr:rowOff>
    </xdr:from>
    <xdr:ext cx="762000" cy="259045"/>
    <xdr:sp macro="" textlink="">
      <xdr:nvSpPr>
        <xdr:cNvPr id="468" name="テキスト ボックス 467"/>
        <xdr:cNvSpPr txBox="1"/>
      </xdr:nvSpPr>
      <xdr:spPr>
        <a:xfrm>
          <a:off x="14020800" y="23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161061</xdr:rowOff>
    </xdr:from>
    <xdr:to>
      <xdr:col>19</xdr:col>
      <xdr:colOff>533400</xdr:colOff>
      <xdr:row>16</xdr:row>
      <xdr:rowOff>91211</xdr:rowOff>
    </xdr:to>
    <xdr:sp macro="" textlink="">
      <xdr:nvSpPr>
        <xdr:cNvPr id="469" name="円/楕円 468"/>
        <xdr:cNvSpPr/>
      </xdr:nvSpPr>
      <xdr:spPr>
        <a:xfrm>
          <a:off x="13462000" y="27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101388</xdr:rowOff>
    </xdr:from>
    <xdr:ext cx="762000" cy="259045"/>
    <xdr:sp macro="" textlink="">
      <xdr:nvSpPr>
        <xdr:cNvPr id="470" name="テキスト ボックス 469"/>
        <xdr:cNvSpPr txBox="1"/>
      </xdr:nvSpPr>
      <xdr:spPr>
        <a:xfrm>
          <a:off x="13131800" y="250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127,671
127,321
603.18
62,481,371
60,232,922
1,918,961
34,347,648
63,308,071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類似団体と比較して面積が広い等の都市構造の違いにより、職員数が多く、経常収支比率に占める人件費の割合が高い水準である。前年度比で</a:t>
          </a:r>
          <a:r>
            <a:rPr kumimoji="1" lang="en-US" altLang="ja-JP" sz="1300">
              <a:latin typeface="ＭＳ Ｐゴシック"/>
            </a:rPr>
            <a:t>0.9</a:t>
          </a:r>
          <a:r>
            <a:rPr kumimoji="1" lang="ja-JP" altLang="en-US" sz="1300">
              <a:latin typeface="ＭＳ Ｐゴシック"/>
            </a:rPr>
            <a:t>ポイント上昇したのは、前年度の東日本大震災にかかる人件費カット分の復元によるものであり、前々年度と比較すると、引き続き縮減が図られている。今後も、市民サービスの低下を招かないよう留意しつつ、組織再編等の取り組みを通じて職員数の適正管理に努め人件費の適正化を進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85090</xdr:rowOff>
    </xdr:to>
    <xdr:cxnSp macro="">
      <xdr:nvCxnSpPr>
        <xdr:cNvPr id="64" name="直線コネクタ 63"/>
        <xdr:cNvCxnSpPr/>
      </xdr:nvCxnSpPr>
      <xdr:spPr>
        <a:xfrm>
          <a:off x="3987800" y="6360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130810</xdr:rowOff>
    </xdr:to>
    <xdr:cxnSp macro="">
      <xdr:nvCxnSpPr>
        <xdr:cNvPr id="67" name="直線コネクタ 66"/>
        <xdr:cNvCxnSpPr/>
      </xdr:nvCxnSpPr>
      <xdr:spPr>
        <a:xfrm flipV="1">
          <a:off x="3098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153670</xdr:rowOff>
    </xdr:to>
    <xdr:cxnSp macro="">
      <xdr:nvCxnSpPr>
        <xdr:cNvPr id="70" name="直線コネクタ 69"/>
        <xdr:cNvCxnSpPr/>
      </xdr:nvCxnSpPr>
      <xdr:spPr>
        <a:xfrm flipV="1">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37</xdr:row>
      <xdr:rowOff>153670</xdr:rowOff>
    </xdr:to>
    <xdr:cxnSp macro="">
      <xdr:nvCxnSpPr>
        <xdr:cNvPr id="73" name="直線コネクタ 72"/>
        <xdr:cNvCxnSpPr/>
      </xdr:nvCxnSpPr>
      <xdr:spPr>
        <a:xfrm>
          <a:off x="1320800" y="649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3" name="円/楕円 82"/>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4"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5" name="円/楕円 84"/>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6" name="テキスト ボックス 85"/>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7" name="円/楕円 86"/>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88" name="テキスト ボックス 87"/>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89" name="円/楕円 88"/>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0" name="テキスト ボックス 89"/>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類似団体と比較すると低い状況にあるが、前年度と比較して</a:t>
          </a:r>
          <a:r>
            <a:rPr kumimoji="1" lang="en-US" altLang="ja-JP" sz="1300">
              <a:latin typeface="ＭＳ Ｐゴシック"/>
            </a:rPr>
            <a:t>0.6</a:t>
          </a:r>
          <a:r>
            <a:rPr kumimoji="1" lang="ja-JP" altLang="en-US" sz="1300">
              <a:latin typeface="ＭＳ Ｐゴシック"/>
            </a:rPr>
            <a:t>ポイント増加した。また、年々わずかながら増加傾向にあることから、今後とも、「経営健全化計画」に基づき、公共施設の適正管理や維持管理費の縮減に努めることなどにより、物件費の削減にかかる取り組みを進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14</xdr:row>
      <xdr:rowOff>66040</xdr:rowOff>
    </xdr:to>
    <xdr:cxnSp macro="">
      <xdr:nvCxnSpPr>
        <xdr:cNvPr id="125" name="直線コネクタ 124"/>
        <xdr:cNvCxnSpPr/>
      </xdr:nvCxnSpPr>
      <xdr:spPr>
        <a:xfrm>
          <a:off x="15671800" y="242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xdr:rowOff>
    </xdr:from>
    <xdr:to>
      <xdr:col>22</xdr:col>
      <xdr:colOff>565150</xdr:colOff>
      <xdr:row>14</xdr:row>
      <xdr:rowOff>20320</xdr:rowOff>
    </xdr:to>
    <xdr:cxnSp macro="">
      <xdr:nvCxnSpPr>
        <xdr:cNvPr id="128" name="直線コネクタ 127"/>
        <xdr:cNvCxnSpPr/>
      </xdr:nvCxnSpPr>
      <xdr:spPr>
        <a:xfrm>
          <a:off x="14782800" y="240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5080</xdr:rowOff>
    </xdr:to>
    <xdr:cxnSp macro="">
      <xdr:nvCxnSpPr>
        <xdr:cNvPr id="131" name="直線コネクタ 130"/>
        <xdr:cNvCxnSpPr/>
      </xdr:nvCxnSpPr>
      <xdr:spPr>
        <a:xfrm>
          <a:off x="13893800" y="237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146050</xdr:rowOff>
    </xdr:to>
    <xdr:cxnSp macro="">
      <xdr:nvCxnSpPr>
        <xdr:cNvPr id="134" name="直線コネクタ 133"/>
        <xdr:cNvCxnSpPr/>
      </xdr:nvCxnSpPr>
      <xdr:spPr>
        <a:xfrm>
          <a:off x="13004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4" name="円/楕円 143"/>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5"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6" name="円/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125730</xdr:rowOff>
    </xdr:from>
    <xdr:to>
      <xdr:col>21</xdr:col>
      <xdr:colOff>412750</xdr:colOff>
      <xdr:row>14</xdr:row>
      <xdr:rowOff>55880</xdr:rowOff>
    </xdr:to>
    <xdr:sp macro="" textlink="">
      <xdr:nvSpPr>
        <xdr:cNvPr id="148" name="円/楕円 147"/>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66057</xdr:rowOff>
    </xdr:from>
    <xdr:ext cx="762000" cy="259045"/>
    <xdr:sp macro="" textlink="">
      <xdr:nvSpPr>
        <xdr:cNvPr id="149" name="テキスト ボックス 148"/>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0" name="円/楕円 149"/>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1" name="テキスト ボックス 150"/>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2" name="円/楕円 151"/>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3" name="テキスト ボックス 152"/>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全国及び県平均を下回ったものの、平成</a:t>
          </a:r>
          <a:r>
            <a:rPr kumimoji="1" lang="en-US" altLang="ja-JP" sz="1300">
              <a:latin typeface="ＭＳ Ｐゴシック"/>
            </a:rPr>
            <a:t>17</a:t>
          </a:r>
          <a:r>
            <a:rPr kumimoji="1" lang="ja-JP" altLang="en-US" sz="1300">
              <a:latin typeface="ＭＳ Ｐゴシック"/>
            </a:rPr>
            <a:t>年度の合併以降、毎年経常収支比率に占める扶助費の割合が増加している。</a:t>
          </a:r>
          <a:endParaRPr kumimoji="1" lang="en-US" altLang="ja-JP" sz="1300">
            <a:latin typeface="ＭＳ Ｐゴシック"/>
          </a:endParaRPr>
        </a:p>
        <a:p>
          <a:r>
            <a:rPr kumimoji="1" lang="ja-JP" altLang="en-US" sz="1300">
              <a:latin typeface="ＭＳ Ｐゴシック"/>
            </a:rPr>
            <a:t>　社会保障関係経費は本市に限らず全国的に年々増加傾向にあり、また国の政策に左右される部分が大きいため、本市のみの取り組みには限界があるが、単独事業の見直しを行うなど、引き続き適正な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23585</xdr:rowOff>
    </xdr:to>
    <xdr:cxnSp macro="">
      <xdr:nvCxnSpPr>
        <xdr:cNvPr id="188" name="直線コネクタ 187"/>
        <xdr:cNvCxnSpPr/>
      </xdr:nvCxnSpPr>
      <xdr:spPr>
        <a:xfrm>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140607</xdr:rowOff>
    </xdr:to>
    <xdr:cxnSp macro="">
      <xdr:nvCxnSpPr>
        <xdr:cNvPr id="191" name="直線コネクタ 190"/>
        <xdr:cNvCxnSpPr/>
      </xdr:nvCxnSpPr>
      <xdr:spPr>
        <a:xfrm>
          <a:off x="3098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107950</xdr:rowOff>
    </xdr:to>
    <xdr:cxnSp macro="">
      <xdr:nvCxnSpPr>
        <xdr:cNvPr id="194" name="直線コネクタ 193"/>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31750</xdr:rowOff>
    </xdr:to>
    <xdr:cxnSp macro="">
      <xdr:nvCxnSpPr>
        <xdr:cNvPr id="197" name="直線コネクタ 196"/>
        <xdr:cNvCxnSpPr/>
      </xdr:nvCxnSpPr>
      <xdr:spPr>
        <a:xfrm>
          <a:off x="1320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7" name="円/楕円 206"/>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08"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09" name="円/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5" name="円/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16" name="テキスト ボックス 21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類似団体と比較すると低い状況にあるが、前年度比で</a:t>
          </a:r>
          <a:r>
            <a:rPr kumimoji="1" lang="en-US" altLang="ja-JP" sz="1300">
              <a:latin typeface="ＭＳ Ｐゴシック"/>
            </a:rPr>
            <a:t>0.2</a:t>
          </a:r>
          <a:r>
            <a:rPr kumimoji="1" lang="ja-JP" altLang="en-US" sz="1300">
              <a:latin typeface="ＭＳ Ｐゴシック"/>
            </a:rPr>
            <a:t>ポイント増加した。また、年々わずかずつではあるが増加傾向にあることから、今後も、特別会計や公営企業会計の経営健全化に務め、より一層の経費節減を図るとともに、各経費の適正な執行に努める。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152400</xdr:rowOff>
    </xdr:to>
    <xdr:cxnSp macro="">
      <xdr:nvCxnSpPr>
        <xdr:cNvPr id="249" name="直線コネクタ 248"/>
        <xdr:cNvCxnSpPr/>
      </xdr:nvCxnSpPr>
      <xdr:spPr>
        <a:xfrm>
          <a:off x="15671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127000</xdr:rowOff>
    </xdr:to>
    <xdr:cxnSp macro="">
      <xdr:nvCxnSpPr>
        <xdr:cNvPr id="252" name="直線コネクタ 251"/>
        <xdr:cNvCxnSpPr/>
      </xdr:nvCxnSpPr>
      <xdr:spPr>
        <a:xfrm>
          <a:off x="14782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63500</xdr:rowOff>
    </xdr:to>
    <xdr:cxnSp macro="">
      <xdr:nvCxnSpPr>
        <xdr:cNvPr id="255" name="直線コネクタ 254"/>
        <xdr:cNvCxnSpPr/>
      </xdr:nvCxnSpPr>
      <xdr:spPr>
        <a:xfrm>
          <a:off x="13893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54</xdr:row>
      <xdr:rowOff>38100</xdr:rowOff>
    </xdr:to>
    <xdr:cxnSp macro="">
      <xdr:nvCxnSpPr>
        <xdr:cNvPr id="258" name="直線コネクタ 257"/>
        <xdr:cNvCxnSpPr/>
      </xdr:nvCxnSpPr>
      <xdr:spPr>
        <a:xfrm>
          <a:off x="13004800" y="914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0" name="円/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2" name="円/楕円 271"/>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3" name="テキスト ボックス 272"/>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4" name="円/楕円 273"/>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5" name="テキスト ボックス 274"/>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76" name="円/楕円 275"/>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77" name="テキスト ボックス 276"/>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baseline="0">
              <a:latin typeface="ＭＳ Ｐゴシック"/>
            </a:rPr>
            <a:t>前年度と比較して</a:t>
          </a:r>
          <a:r>
            <a:rPr kumimoji="1" lang="en-US" altLang="ja-JP" sz="1250" baseline="0">
              <a:latin typeface="ＭＳ Ｐゴシック"/>
            </a:rPr>
            <a:t>0.1</a:t>
          </a:r>
          <a:r>
            <a:rPr kumimoji="1" lang="ja-JP" altLang="en-US" sz="1250" baseline="0">
              <a:latin typeface="ＭＳ Ｐゴシック"/>
            </a:rPr>
            <a:t>ポイント減少し、類似団体との比較でも、引き続き大きく下回る結果となった。</a:t>
          </a:r>
          <a:endParaRPr kumimoji="1" lang="en-US" altLang="ja-JP" sz="1250" baseline="0">
            <a:latin typeface="ＭＳ Ｐゴシック"/>
          </a:endParaRPr>
        </a:p>
        <a:p>
          <a:r>
            <a:rPr kumimoji="1" lang="ja-JP" altLang="en-US" sz="1250" baseline="0">
              <a:latin typeface="ＭＳ Ｐゴシック"/>
            </a:rPr>
            <a:t>　本市の補助費等の割合が類似団体と比較して小さい要因には、一部事務組合に対する負担金が少ないことがあげられる。</a:t>
          </a:r>
          <a:endParaRPr kumimoji="1" lang="en-US" altLang="ja-JP" sz="1250" baseline="0">
            <a:latin typeface="ＭＳ Ｐゴシック"/>
          </a:endParaRPr>
        </a:p>
        <a:p>
          <a:r>
            <a:rPr kumimoji="1" lang="ja-JP" altLang="en-US" sz="1250" baseline="0">
              <a:latin typeface="ＭＳ Ｐゴシック"/>
            </a:rPr>
            <a:t>　今後も、「経営健全化計画」及び「霧島市補助金等交付指針」に基づき、費用対効果や負担のあり方等を精査し、必要に応じて補助金の見直しを行うことにより、補助費等の適正な執行に努める。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58420</xdr:rowOff>
    </xdr:to>
    <xdr:cxnSp macro="">
      <xdr:nvCxnSpPr>
        <xdr:cNvPr id="309" name="直線コネクタ 308"/>
        <xdr:cNvCxnSpPr/>
      </xdr:nvCxnSpPr>
      <xdr:spPr>
        <a:xfrm flipV="1">
          <a:off x="15671800" y="588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58420</xdr:rowOff>
    </xdr:to>
    <xdr:cxnSp macro="">
      <xdr:nvCxnSpPr>
        <xdr:cNvPr id="312" name="直線コネクタ 311"/>
        <xdr:cNvCxnSpPr/>
      </xdr:nvCxnSpPr>
      <xdr:spPr>
        <a:xfrm>
          <a:off x="14782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50800</xdr:rowOff>
    </xdr:to>
    <xdr:cxnSp macro="">
      <xdr:nvCxnSpPr>
        <xdr:cNvPr id="315" name="直線コネクタ 314"/>
        <xdr:cNvCxnSpPr/>
      </xdr:nvCxnSpPr>
      <xdr:spPr>
        <a:xfrm>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35560</xdr:rowOff>
    </xdr:to>
    <xdr:cxnSp macro="">
      <xdr:nvCxnSpPr>
        <xdr:cNvPr id="318" name="直線コネクタ 317"/>
        <xdr:cNvCxnSpPr/>
      </xdr:nvCxnSpPr>
      <xdr:spPr>
        <a:xfrm flipV="1">
          <a:off x="13004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28" name="円/楕円 327"/>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16527</xdr:rowOff>
    </xdr:from>
    <xdr:ext cx="762000" cy="259045"/>
    <xdr:sp macro="" textlink="">
      <xdr:nvSpPr>
        <xdr:cNvPr id="329"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30" name="円/楕円 329"/>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31" name="テキスト ボックス 330"/>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32" name="円/楕円 331"/>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33" name="テキスト ボックス 332"/>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4" name="円/楕円 333"/>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5" name="テキスト ボックス 334"/>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6" name="円/楕円 335"/>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7" name="テキスト ボックス 336"/>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市債残高が類似団体と比較して多いことや繰上償還を積極的に行っていることなどから償還額が大きくなっている。</a:t>
          </a:r>
          <a:endParaRPr kumimoji="1" lang="en-US" altLang="ja-JP" sz="1300">
            <a:latin typeface="ＭＳ Ｐゴシック"/>
          </a:endParaRPr>
        </a:p>
        <a:p>
          <a:r>
            <a:rPr kumimoji="1" lang="ja-JP" altLang="en-US" sz="1300">
              <a:latin typeface="ＭＳ Ｐゴシック"/>
            </a:rPr>
            <a:t>　一方で、市債残高は平成</a:t>
          </a:r>
          <a:r>
            <a:rPr kumimoji="1" lang="en-US" altLang="ja-JP" sz="1300">
              <a:latin typeface="ＭＳ Ｐゴシック"/>
            </a:rPr>
            <a:t>17</a:t>
          </a:r>
          <a:r>
            <a:rPr kumimoji="1" lang="ja-JP" altLang="en-US" sz="1300">
              <a:latin typeface="ＭＳ Ｐゴシック"/>
            </a:rPr>
            <a:t>年度の合併以降大幅に減少（約</a:t>
          </a:r>
          <a:r>
            <a:rPr kumimoji="1" lang="en-US" altLang="ja-JP" sz="1300">
              <a:latin typeface="ＭＳ Ｐゴシック"/>
            </a:rPr>
            <a:t>171</a:t>
          </a:r>
          <a:r>
            <a:rPr kumimoji="1" lang="ja-JP" altLang="en-US" sz="1300">
              <a:latin typeface="ＭＳ Ｐゴシック"/>
            </a:rPr>
            <a:t>億円減少）している。</a:t>
          </a:r>
          <a:endParaRPr kumimoji="1" lang="en-US" altLang="ja-JP" sz="1300">
            <a:latin typeface="ＭＳ Ｐゴシック"/>
          </a:endParaRPr>
        </a:p>
        <a:p>
          <a:r>
            <a:rPr kumimoji="1" lang="ja-JP" altLang="en-US" sz="1300">
              <a:latin typeface="ＭＳ Ｐゴシック"/>
            </a:rPr>
            <a:t>　今後も、「経営健全化計画」に基づき、繰上償還等を行うことにより、引き続き市債残高の圧縮に取り組み、公債費の縮減に努める。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78994</xdr:rowOff>
    </xdr:to>
    <xdr:cxnSp macro="">
      <xdr:nvCxnSpPr>
        <xdr:cNvPr id="367" name="直線コネクタ 366"/>
        <xdr:cNvCxnSpPr/>
      </xdr:nvCxnSpPr>
      <xdr:spPr>
        <a:xfrm>
          <a:off x="3987800" y="136189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101854</xdr:rowOff>
    </xdr:to>
    <xdr:cxnSp macro="">
      <xdr:nvCxnSpPr>
        <xdr:cNvPr id="370" name="直線コネクタ 369"/>
        <xdr:cNvCxnSpPr/>
      </xdr:nvCxnSpPr>
      <xdr:spPr>
        <a:xfrm flipV="1">
          <a:off x="3098800" y="13618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110998</xdr:rowOff>
    </xdr:to>
    <xdr:cxnSp macro="">
      <xdr:nvCxnSpPr>
        <xdr:cNvPr id="373" name="直線コネクタ 372"/>
        <xdr:cNvCxnSpPr/>
      </xdr:nvCxnSpPr>
      <xdr:spPr>
        <a:xfrm flipV="1">
          <a:off x="2209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110998</xdr:rowOff>
    </xdr:to>
    <xdr:cxnSp macro="">
      <xdr:nvCxnSpPr>
        <xdr:cNvPr id="376" name="直線コネクタ 375"/>
        <xdr:cNvCxnSpPr/>
      </xdr:nvCxnSpPr>
      <xdr:spPr>
        <a:xfrm>
          <a:off x="1320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6" name="円/楕円 385"/>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87"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8" name="円/楕円 387"/>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9" name="テキスト ボックス 388"/>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0" name="円/楕円 389"/>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1" name="テキスト ボックス 390"/>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92" name="円/楕円 391"/>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93" name="テキスト ボックス 392"/>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4" name="円/楕円 393"/>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5" name="テキスト ボックス 394"/>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経常一般財源等額が増加したものの、それ以上に経常経費充当一般財源額が増加したことにより、経常収支比率が</a:t>
          </a:r>
          <a:r>
            <a:rPr kumimoji="1" lang="en-US" altLang="ja-JP" sz="1300">
              <a:latin typeface="ＭＳ Ｐゴシック"/>
            </a:rPr>
            <a:t>2.2</a:t>
          </a:r>
          <a:r>
            <a:rPr kumimoji="1" lang="ja-JP" altLang="en-US" sz="1300">
              <a:latin typeface="ＭＳ Ｐゴシック"/>
            </a:rPr>
            <a:t>ポイント上昇し、公債費以外の経費に係る比率も上昇した。一方で、類似団体の平均を</a:t>
          </a:r>
          <a:r>
            <a:rPr kumimoji="1" lang="en-US" altLang="ja-JP" sz="1300">
              <a:latin typeface="ＭＳ Ｐゴシック"/>
            </a:rPr>
            <a:t>9.7</a:t>
          </a:r>
          <a:r>
            <a:rPr kumimoji="1" lang="ja-JP" altLang="en-US" sz="1300">
              <a:latin typeface="ＭＳ Ｐゴシック"/>
            </a:rPr>
            <a:t>ポイント下回っているのは、類似団体と比較して経常収支比率に占める公債費の割合が高いためである。</a:t>
          </a:r>
          <a:endParaRPr kumimoji="1" lang="en-US" altLang="ja-JP" sz="1300">
            <a:latin typeface="ＭＳ Ｐゴシック"/>
          </a:endParaRPr>
        </a:p>
        <a:p>
          <a:r>
            <a:rPr kumimoji="1" lang="ja-JP" altLang="en-US" sz="1300">
              <a:latin typeface="ＭＳ Ｐゴシック"/>
            </a:rPr>
            <a:t>　今後も、「経営健全化計画」に基づき、各経費の削減にかかる取り組みを進める。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74</xdr:row>
      <xdr:rowOff>104140</xdr:rowOff>
    </xdr:to>
    <xdr:cxnSp macro="">
      <xdr:nvCxnSpPr>
        <xdr:cNvPr id="426" name="直線コネクタ 425"/>
        <xdr:cNvCxnSpPr/>
      </xdr:nvCxnSpPr>
      <xdr:spPr>
        <a:xfrm>
          <a:off x="15671800" y="126954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74</xdr:row>
      <xdr:rowOff>26416</xdr:rowOff>
    </xdr:to>
    <xdr:cxnSp macro="">
      <xdr:nvCxnSpPr>
        <xdr:cNvPr id="429" name="直線コネクタ 428"/>
        <xdr:cNvCxnSpPr/>
      </xdr:nvCxnSpPr>
      <xdr:spPr>
        <a:xfrm flipV="1">
          <a:off x="14782800" y="12695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129286</xdr:rowOff>
    </xdr:from>
    <xdr:to>
      <xdr:col>21</xdr:col>
      <xdr:colOff>361950</xdr:colOff>
      <xdr:row>74</xdr:row>
      <xdr:rowOff>26416</xdr:rowOff>
    </xdr:to>
    <xdr:cxnSp macro="">
      <xdr:nvCxnSpPr>
        <xdr:cNvPr id="432" name="直線コネクタ 431"/>
        <xdr:cNvCxnSpPr/>
      </xdr:nvCxnSpPr>
      <xdr:spPr>
        <a:xfrm>
          <a:off x="13893800" y="126451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37846</xdr:rowOff>
    </xdr:from>
    <xdr:to>
      <xdr:col>20</xdr:col>
      <xdr:colOff>158750</xdr:colOff>
      <xdr:row>73</xdr:row>
      <xdr:rowOff>129286</xdr:rowOff>
    </xdr:to>
    <xdr:cxnSp macro="">
      <xdr:nvCxnSpPr>
        <xdr:cNvPr id="435" name="直線コネクタ 434"/>
        <xdr:cNvCxnSpPr/>
      </xdr:nvCxnSpPr>
      <xdr:spPr>
        <a:xfrm>
          <a:off x="13004800" y="125536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53340</xdr:rowOff>
    </xdr:from>
    <xdr:to>
      <xdr:col>24</xdr:col>
      <xdr:colOff>82550</xdr:colOff>
      <xdr:row>74</xdr:row>
      <xdr:rowOff>154940</xdr:rowOff>
    </xdr:to>
    <xdr:sp macro="" textlink="">
      <xdr:nvSpPr>
        <xdr:cNvPr id="445" name="円/楕円 444"/>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133367</xdr:rowOff>
    </xdr:from>
    <xdr:ext cx="762000" cy="259045"/>
    <xdr:sp macro="" textlink="">
      <xdr:nvSpPr>
        <xdr:cNvPr id="446" name="公債費以外該当値テキスト"/>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7" name="円/楕円 446"/>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48" name="テキスト ボックス 447"/>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147066</xdr:rowOff>
    </xdr:from>
    <xdr:to>
      <xdr:col>21</xdr:col>
      <xdr:colOff>412750</xdr:colOff>
      <xdr:row>74</xdr:row>
      <xdr:rowOff>77216</xdr:rowOff>
    </xdr:to>
    <xdr:sp macro="" textlink="">
      <xdr:nvSpPr>
        <xdr:cNvPr id="449" name="円/楕円 448"/>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87393</xdr:rowOff>
    </xdr:from>
    <xdr:ext cx="762000" cy="259045"/>
    <xdr:sp macro="" textlink="">
      <xdr:nvSpPr>
        <xdr:cNvPr id="450" name="テキスト ボックス 449"/>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78486</xdr:rowOff>
    </xdr:from>
    <xdr:to>
      <xdr:col>20</xdr:col>
      <xdr:colOff>209550</xdr:colOff>
      <xdr:row>74</xdr:row>
      <xdr:rowOff>8636</xdr:rowOff>
    </xdr:to>
    <xdr:sp macro="" textlink="">
      <xdr:nvSpPr>
        <xdr:cNvPr id="451" name="円/楕円 450"/>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18813</xdr:rowOff>
    </xdr:from>
    <xdr:ext cx="762000" cy="259045"/>
    <xdr:sp macro="" textlink="">
      <xdr:nvSpPr>
        <xdr:cNvPr id="452" name="テキスト ボックス 451"/>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158496</xdr:rowOff>
    </xdr:from>
    <xdr:to>
      <xdr:col>19</xdr:col>
      <xdr:colOff>6350</xdr:colOff>
      <xdr:row>73</xdr:row>
      <xdr:rowOff>88646</xdr:rowOff>
    </xdr:to>
    <xdr:sp macro="" textlink="">
      <xdr:nvSpPr>
        <xdr:cNvPr id="453" name="円/楕円 452"/>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98823</xdr:rowOff>
    </xdr:from>
    <xdr:ext cx="762000" cy="259045"/>
    <xdr:sp macro="" textlink="">
      <xdr:nvSpPr>
        <xdr:cNvPr id="454" name="テキスト ボックス 453"/>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1477</xdr:rowOff>
    </xdr:from>
    <xdr:to>
      <xdr:col>4</xdr:col>
      <xdr:colOff>1117600</xdr:colOff>
      <xdr:row>14</xdr:row>
      <xdr:rowOff>111989</xdr:rowOff>
    </xdr:to>
    <xdr:cxnSp macro="">
      <xdr:nvCxnSpPr>
        <xdr:cNvPr id="52" name="直線コネクタ 51"/>
        <xdr:cNvCxnSpPr/>
      </xdr:nvCxnSpPr>
      <xdr:spPr bwMode="auto">
        <a:xfrm flipV="1">
          <a:off x="5003800" y="2449402"/>
          <a:ext cx="647700" cy="11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148303</xdr:rowOff>
    </xdr:from>
    <xdr:to>
      <xdr:col>4</xdr:col>
      <xdr:colOff>469900</xdr:colOff>
      <xdr:row>14</xdr:row>
      <xdr:rowOff>111989</xdr:rowOff>
    </xdr:to>
    <xdr:cxnSp macro="">
      <xdr:nvCxnSpPr>
        <xdr:cNvPr id="55" name="直線コネクタ 54"/>
        <xdr:cNvCxnSpPr/>
      </xdr:nvCxnSpPr>
      <xdr:spPr bwMode="auto">
        <a:xfrm>
          <a:off x="4305300" y="2424778"/>
          <a:ext cx="6985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100493</xdr:rowOff>
    </xdr:from>
    <xdr:to>
      <xdr:col>3</xdr:col>
      <xdr:colOff>904875</xdr:colOff>
      <xdr:row>13</xdr:row>
      <xdr:rowOff>148303</xdr:rowOff>
    </xdr:to>
    <xdr:cxnSp macro="">
      <xdr:nvCxnSpPr>
        <xdr:cNvPr id="58" name="直線コネクタ 57"/>
        <xdr:cNvCxnSpPr/>
      </xdr:nvCxnSpPr>
      <xdr:spPr bwMode="auto">
        <a:xfrm>
          <a:off x="3606800" y="2376968"/>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76752</xdr:rowOff>
    </xdr:from>
    <xdr:to>
      <xdr:col>3</xdr:col>
      <xdr:colOff>206375</xdr:colOff>
      <xdr:row>13</xdr:row>
      <xdr:rowOff>100493</xdr:rowOff>
    </xdr:to>
    <xdr:cxnSp macro="">
      <xdr:nvCxnSpPr>
        <xdr:cNvPr id="61" name="直線コネクタ 60"/>
        <xdr:cNvCxnSpPr/>
      </xdr:nvCxnSpPr>
      <xdr:spPr bwMode="auto">
        <a:xfrm>
          <a:off x="2908300" y="2353227"/>
          <a:ext cx="698500" cy="2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122127</xdr:rowOff>
    </xdr:from>
    <xdr:to>
      <xdr:col>5</xdr:col>
      <xdr:colOff>34925</xdr:colOff>
      <xdr:row>14</xdr:row>
      <xdr:rowOff>52277</xdr:rowOff>
    </xdr:to>
    <xdr:sp macro="" textlink="">
      <xdr:nvSpPr>
        <xdr:cNvPr id="71" name="円/楕円 70"/>
        <xdr:cNvSpPr/>
      </xdr:nvSpPr>
      <xdr:spPr bwMode="auto">
        <a:xfrm>
          <a:off x="56007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138654</xdr:rowOff>
    </xdr:from>
    <xdr:ext cx="762000" cy="259045"/>
    <xdr:sp macro="" textlink="">
      <xdr:nvSpPr>
        <xdr:cNvPr id="72" name="人口1人当たり決算額の推移該当値テキスト130"/>
        <xdr:cNvSpPr txBox="1"/>
      </xdr:nvSpPr>
      <xdr:spPr>
        <a:xfrm>
          <a:off x="5740400" y="224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61189</xdr:rowOff>
    </xdr:from>
    <xdr:to>
      <xdr:col>4</xdr:col>
      <xdr:colOff>520700</xdr:colOff>
      <xdr:row>14</xdr:row>
      <xdr:rowOff>162789</xdr:rowOff>
    </xdr:to>
    <xdr:sp macro="" textlink="">
      <xdr:nvSpPr>
        <xdr:cNvPr id="73" name="円/楕円 72"/>
        <xdr:cNvSpPr/>
      </xdr:nvSpPr>
      <xdr:spPr bwMode="auto">
        <a:xfrm>
          <a:off x="4953000" y="250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1516</xdr:rowOff>
    </xdr:from>
    <xdr:ext cx="736600" cy="259045"/>
    <xdr:sp macro="" textlink="">
      <xdr:nvSpPr>
        <xdr:cNvPr id="74" name="テキスト ボックス 73"/>
        <xdr:cNvSpPr txBox="1"/>
      </xdr:nvSpPr>
      <xdr:spPr>
        <a:xfrm>
          <a:off x="4622800" y="227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97503</xdr:rowOff>
    </xdr:from>
    <xdr:to>
      <xdr:col>3</xdr:col>
      <xdr:colOff>955675</xdr:colOff>
      <xdr:row>14</xdr:row>
      <xdr:rowOff>27653</xdr:rowOff>
    </xdr:to>
    <xdr:sp macro="" textlink="">
      <xdr:nvSpPr>
        <xdr:cNvPr id="75" name="円/楕円 74"/>
        <xdr:cNvSpPr/>
      </xdr:nvSpPr>
      <xdr:spPr bwMode="auto">
        <a:xfrm>
          <a:off x="4254500" y="237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37830</xdr:rowOff>
    </xdr:from>
    <xdr:ext cx="762000" cy="259045"/>
    <xdr:sp macro="" textlink="">
      <xdr:nvSpPr>
        <xdr:cNvPr id="76" name="テキスト ボックス 75"/>
        <xdr:cNvSpPr txBox="1"/>
      </xdr:nvSpPr>
      <xdr:spPr>
        <a:xfrm>
          <a:off x="3924300" y="214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49693</xdr:rowOff>
    </xdr:from>
    <xdr:to>
      <xdr:col>3</xdr:col>
      <xdr:colOff>257175</xdr:colOff>
      <xdr:row>13</xdr:row>
      <xdr:rowOff>151293</xdr:rowOff>
    </xdr:to>
    <xdr:sp macro="" textlink="">
      <xdr:nvSpPr>
        <xdr:cNvPr id="77" name="円/楕円 76"/>
        <xdr:cNvSpPr/>
      </xdr:nvSpPr>
      <xdr:spPr bwMode="auto">
        <a:xfrm>
          <a:off x="3556000" y="23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161470</xdr:rowOff>
    </xdr:from>
    <xdr:ext cx="762000" cy="259045"/>
    <xdr:sp macro="" textlink="">
      <xdr:nvSpPr>
        <xdr:cNvPr id="78" name="テキスト ボックス 77"/>
        <xdr:cNvSpPr txBox="1"/>
      </xdr:nvSpPr>
      <xdr:spPr>
        <a:xfrm>
          <a:off x="3225800" y="20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25952</xdr:rowOff>
    </xdr:from>
    <xdr:to>
      <xdr:col>2</xdr:col>
      <xdr:colOff>692150</xdr:colOff>
      <xdr:row>13</xdr:row>
      <xdr:rowOff>127552</xdr:rowOff>
    </xdr:to>
    <xdr:sp macro="" textlink="">
      <xdr:nvSpPr>
        <xdr:cNvPr id="79" name="円/楕円 78"/>
        <xdr:cNvSpPr/>
      </xdr:nvSpPr>
      <xdr:spPr bwMode="auto">
        <a:xfrm>
          <a:off x="2857500" y="230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137729</xdr:rowOff>
    </xdr:from>
    <xdr:ext cx="762000" cy="259045"/>
    <xdr:sp macro="" textlink="">
      <xdr:nvSpPr>
        <xdr:cNvPr id="80" name="テキスト ボックス 79"/>
        <xdr:cNvSpPr txBox="1"/>
      </xdr:nvSpPr>
      <xdr:spPr>
        <a:xfrm>
          <a:off x="2527300" y="207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262234</xdr:rowOff>
    </xdr:from>
    <xdr:to>
      <xdr:col>4</xdr:col>
      <xdr:colOff>1117600</xdr:colOff>
      <xdr:row>34</xdr:row>
      <xdr:rowOff>310403</xdr:rowOff>
    </xdr:to>
    <xdr:cxnSp macro="">
      <xdr:nvCxnSpPr>
        <xdr:cNvPr id="115" name="直線コネクタ 114"/>
        <xdr:cNvCxnSpPr/>
      </xdr:nvCxnSpPr>
      <xdr:spPr bwMode="auto">
        <a:xfrm>
          <a:off x="5003800" y="6529684"/>
          <a:ext cx="647700" cy="4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262234</xdr:rowOff>
    </xdr:from>
    <xdr:to>
      <xdr:col>4</xdr:col>
      <xdr:colOff>469900</xdr:colOff>
      <xdr:row>35</xdr:row>
      <xdr:rowOff>453</xdr:rowOff>
    </xdr:to>
    <xdr:cxnSp macro="">
      <xdr:nvCxnSpPr>
        <xdr:cNvPr id="118" name="直線コネクタ 117"/>
        <xdr:cNvCxnSpPr/>
      </xdr:nvCxnSpPr>
      <xdr:spPr bwMode="auto">
        <a:xfrm flipV="1">
          <a:off x="4305300" y="6529684"/>
          <a:ext cx="698500" cy="8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166025</xdr:rowOff>
    </xdr:from>
    <xdr:to>
      <xdr:col>3</xdr:col>
      <xdr:colOff>904875</xdr:colOff>
      <xdr:row>35</xdr:row>
      <xdr:rowOff>453</xdr:rowOff>
    </xdr:to>
    <xdr:cxnSp macro="">
      <xdr:nvCxnSpPr>
        <xdr:cNvPr id="121" name="直線コネクタ 120"/>
        <xdr:cNvCxnSpPr/>
      </xdr:nvCxnSpPr>
      <xdr:spPr bwMode="auto">
        <a:xfrm>
          <a:off x="3606800" y="6433475"/>
          <a:ext cx="698500" cy="17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113121</xdr:rowOff>
    </xdr:from>
    <xdr:to>
      <xdr:col>3</xdr:col>
      <xdr:colOff>206375</xdr:colOff>
      <xdr:row>34</xdr:row>
      <xdr:rowOff>166025</xdr:rowOff>
    </xdr:to>
    <xdr:cxnSp macro="">
      <xdr:nvCxnSpPr>
        <xdr:cNvPr id="124" name="直線コネクタ 123"/>
        <xdr:cNvCxnSpPr/>
      </xdr:nvCxnSpPr>
      <xdr:spPr bwMode="auto">
        <a:xfrm>
          <a:off x="2908300" y="6380571"/>
          <a:ext cx="698500" cy="5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259603</xdr:rowOff>
    </xdr:from>
    <xdr:to>
      <xdr:col>5</xdr:col>
      <xdr:colOff>34925</xdr:colOff>
      <xdr:row>35</xdr:row>
      <xdr:rowOff>18303</xdr:rowOff>
    </xdr:to>
    <xdr:sp macro="" textlink="">
      <xdr:nvSpPr>
        <xdr:cNvPr id="134" name="円/楕円 133"/>
        <xdr:cNvSpPr/>
      </xdr:nvSpPr>
      <xdr:spPr bwMode="auto">
        <a:xfrm>
          <a:off x="5600700" y="652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104679</xdr:rowOff>
    </xdr:from>
    <xdr:ext cx="762000" cy="259045"/>
    <xdr:sp macro="" textlink="">
      <xdr:nvSpPr>
        <xdr:cNvPr id="135" name="人口1人当たり決算額の推移該当値テキスト445"/>
        <xdr:cNvSpPr txBox="1"/>
      </xdr:nvSpPr>
      <xdr:spPr>
        <a:xfrm>
          <a:off x="5740400" y="637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211433</xdr:rowOff>
    </xdr:from>
    <xdr:to>
      <xdr:col>4</xdr:col>
      <xdr:colOff>520700</xdr:colOff>
      <xdr:row>34</xdr:row>
      <xdr:rowOff>313034</xdr:rowOff>
    </xdr:to>
    <xdr:sp macro="" textlink="">
      <xdr:nvSpPr>
        <xdr:cNvPr id="136" name="円/楕円 135"/>
        <xdr:cNvSpPr/>
      </xdr:nvSpPr>
      <xdr:spPr bwMode="auto">
        <a:xfrm>
          <a:off x="4953000" y="64788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323210</xdr:rowOff>
    </xdr:from>
    <xdr:ext cx="736600" cy="259045"/>
    <xdr:sp macro="" textlink="">
      <xdr:nvSpPr>
        <xdr:cNvPr id="137" name="テキスト ボックス 136"/>
        <xdr:cNvSpPr txBox="1"/>
      </xdr:nvSpPr>
      <xdr:spPr>
        <a:xfrm>
          <a:off x="4622800" y="624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292553</xdr:rowOff>
    </xdr:from>
    <xdr:to>
      <xdr:col>3</xdr:col>
      <xdr:colOff>955675</xdr:colOff>
      <xdr:row>35</xdr:row>
      <xdr:rowOff>51253</xdr:rowOff>
    </xdr:to>
    <xdr:sp macro="" textlink="">
      <xdr:nvSpPr>
        <xdr:cNvPr id="138" name="円/楕円 137"/>
        <xdr:cNvSpPr/>
      </xdr:nvSpPr>
      <xdr:spPr bwMode="auto">
        <a:xfrm>
          <a:off x="4254500" y="656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61430</xdr:rowOff>
    </xdr:from>
    <xdr:ext cx="762000" cy="259045"/>
    <xdr:sp macro="" textlink="">
      <xdr:nvSpPr>
        <xdr:cNvPr id="139" name="テキスト ボックス 138"/>
        <xdr:cNvSpPr txBox="1"/>
      </xdr:nvSpPr>
      <xdr:spPr>
        <a:xfrm>
          <a:off x="3924300" y="632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115225</xdr:rowOff>
    </xdr:from>
    <xdr:to>
      <xdr:col>3</xdr:col>
      <xdr:colOff>257175</xdr:colOff>
      <xdr:row>34</xdr:row>
      <xdr:rowOff>216825</xdr:rowOff>
    </xdr:to>
    <xdr:sp macro="" textlink="">
      <xdr:nvSpPr>
        <xdr:cNvPr id="140" name="円/楕円 139"/>
        <xdr:cNvSpPr/>
      </xdr:nvSpPr>
      <xdr:spPr bwMode="auto">
        <a:xfrm>
          <a:off x="3556000" y="638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227002</xdr:rowOff>
    </xdr:from>
    <xdr:ext cx="762000" cy="259045"/>
    <xdr:sp macro="" textlink="">
      <xdr:nvSpPr>
        <xdr:cNvPr id="141" name="テキスト ボックス 140"/>
        <xdr:cNvSpPr txBox="1"/>
      </xdr:nvSpPr>
      <xdr:spPr>
        <a:xfrm>
          <a:off x="3225800" y="615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62321</xdr:rowOff>
    </xdr:from>
    <xdr:to>
      <xdr:col>2</xdr:col>
      <xdr:colOff>692150</xdr:colOff>
      <xdr:row>34</xdr:row>
      <xdr:rowOff>163921</xdr:rowOff>
    </xdr:to>
    <xdr:sp macro="" textlink="">
      <xdr:nvSpPr>
        <xdr:cNvPr id="142" name="円/楕円 141"/>
        <xdr:cNvSpPr/>
      </xdr:nvSpPr>
      <xdr:spPr bwMode="auto">
        <a:xfrm>
          <a:off x="2857500" y="632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174098</xdr:rowOff>
    </xdr:from>
    <xdr:ext cx="762000" cy="259045"/>
    <xdr:sp macro="" textlink="">
      <xdr:nvSpPr>
        <xdr:cNvPr id="143" name="テキスト ボックス 142"/>
        <xdr:cNvSpPr txBox="1"/>
      </xdr:nvSpPr>
      <xdr:spPr>
        <a:xfrm>
          <a:off x="2527300" y="609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baseline="0">
              <a:latin typeface="ＭＳ ゴシック" pitchFamily="49" charset="-128"/>
              <a:ea typeface="ＭＳ ゴシック" pitchFamily="49" charset="-128"/>
            </a:rPr>
            <a:t>財政調整基金積立額の増加により、残高が前年度比で</a:t>
          </a:r>
          <a:r>
            <a:rPr kumimoji="1" lang="en-US" altLang="ja-JP" sz="1350" baseline="0">
              <a:latin typeface="ＭＳ ゴシック" pitchFamily="49" charset="-128"/>
              <a:ea typeface="ＭＳ ゴシック" pitchFamily="49" charset="-128"/>
            </a:rPr>
            <a:t>27.95</a:t>
          </a:r>
          <a:r>
            <a:rPr kumimoji="1" lang="ja-JP" altLang="en-US" sz="1350" baseline="0">
              <a:latin typeface="ＭＳ ゴシック" pitchFamily="49" charset="-128"/>
              <a:ea typeface="ＭＳ ゴシック" pitchFamily="49" charset="-128"/>
            </a:rPr>
            <a:t>％増加した。また、標準財政規模が</a:t>
          </a:r>
          <a:r>
            <a:rPr kumimoji="1" lang="en-US" altLang="ja-JP" sz="1350" baseline="0">
              <a:latin typeface="ＭＳ ゴシック" pitchFamily="49" charset="-128"/>
              <a:ea typeface="ＭＳ ゴシック" pitchFamily="49" charset="-128"/>
            </a:rPr>
            <a:t>0.1</a:t>
          </a:r>
          <a:r>
            <a:rPr kumimoji="1" lang="ja-JP" altLang="en-US" sz="1350" baseline="0">
              <a:latin typeface="ＭＳ ゴシック" pitchFamily="49" charset="-128"/>
              <a:ea typeface="ＭＳ ゴシック" pitchFamily="49" charset="-128"/>
            </a:rPr>
            <a:t>％減少したことから、標準財政規模比では</a:t>
          </a:r>
          <a:r>
            <a:rPr kumimoji="1" lang="en-US" altLang="ja-JP" sz="1350" baseline="0">
              <a:latin typeface="ＭＳ ゴシック" pitchFamily="49" charset="-128"/>
              <a:ea typeface="ＭＳ ゴシック" pitchFamily="49" charset="-128"/>
            </a:rPr>
            <a:t>6.34</a:t>
          </a:r>
          <a:r>
            <a:rPr kumimoji="1" lang="ja-JP" altLang="en-US" sz="1350" baseline="0">
              <a:latin typeface="ＭＳ ゴシック" pitchFamily="49" charset="-128"/>
              <a:ea typeface="ＭＳ ゴシック" pitchFamily="49" charset="-128"/>
            </a:rPr>
            <a:t>ポイント上昇した。実質収支額は、歳入歳出ともに増加したが、歳入より歳出の伸びが大きく、標準財政規模比では</a:t>
          </a:r>
          <a:r>
            <a:rPr kumimoji="1" lang="en-US" altLang="ja-JP" sz="1350" baseline="0">
              <a:latin typeface="ＭＳ ゴシック" pitchFamily="49" charset="-128"/>
              <a:ea typeface="ＭＳ ゴシック" pitchFamily="49" charset="-128"/>
            </a:rPr>
            <a:t>0.5</a:t>
          </a:r>
          <a:r>
            <a:rPr kumimoji="1" lang="ja-JP" altLang="en-US" sz="1350" baseline="0">
              <a:latin typeface="ＭＳ ゴシック" pitchFamily="49" charset="-128"/>
              <a:ea typeface="ＭＳ ゴシック" pitchFamily="49" charset="-128"/>
            </a:rPr>
            <a:t>ポイント低下した。実質単年度収支は、積立金及び繰上償還の増により大幅な黒字となり、標準財政規模比で</a:t>
          </a:r>
          <a:r>
            <a:rPr kumimoji="1" lang="en-US" altLang="ja-JP" sz="1350" baseline="0">
              <a:latin typeface="ＭＳ ゴシック" pitchFamily="49" charset="-128"/>
              <a:ea typeface="ＭＳ ゴシック" pitchFamily="49" charset="-128"/>
            </a:rPr>
            <a:t>2.98</a:t>
          </a:r>
          <a:r>
            <a:rPr kumimoji="1" lang="ja-JP" altLang="en-US" sz="1350" baseline="0">
              <a:latin typeface="ＭＳ ゴシック" pitchFamily="49" charset="-128"/>
              <a:ea typeface="ＭＳ ゴシック" pitchFamily="49" charset="-128"/>
            </a:rPr>
            <a:t>ポイント上昇した。今後も引き続き健全な財政運営に努める。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財政健全化法に基づく健全化判断比率の算定が開始されて以来、連結後の赤字額は発生していない。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しかし、国民健康保険特別会計では、国民健康保険税収入の減少及び保険給付費、後期高齢者支援金等の増加により、</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赤字額が発生した。赤字額が標準財政規模に占める割合は少ないものの、</a:t>
          </a:r>
          <a:r>
            <a:rPr lang="ja-JP" altLang="en-US" sz="1100" b="0" i="0" baseline="0">
              <a:solidFill>
                <a:schemeClr val="dk1"/>
              </a:solidFill>
              <a:effectLst/>
              <a:latin typeface="+mn-lt"/>
              <a:ea typeface="+mn-ea"/>
              <a:cs typeface="+mn-cs"/>
            </a:rPr>
            <a:t>前年度より増加している。これは、</a:t>
          </a:r>
          <a:r>
            <a:rPr lang="ja-JP" altLang="ja-JP" sz="1100" b="0" i="0" baseline="0">
              <a:solidFill>
                <a:schemeClr val="dk1"/>
              </a:solidFill>
              <a:effectLst/>
              <a:latin typeface="+mn-lt"/>
              <a:ea typeface="+mn-ea"/>
              <a:cs typeface="+mn-cs"/>
            </a:rPr>
            <a:t>国民健康保険特別会計においては、被保険者の所得水準が相対的に低く、その一方で医療費水準がやや高い傾向にあることから、財政基盤がぜい弱であるという構造的な問題を抱えている</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このため、特定健康診査の受診率を向上させることなどにより、医療費を抑制し、歳出の適正化を図るとともに、引き続き歳入の確保に努め、財政健全化への取組を続けていく。</a:t>
          </a:r>
          <a:endParaRPr lang="ja-JP" altLang="ja-JP" sz="1400">
            <a:effectLst/>
          </a:endParaRPr>
        </a:p>
        <a:p>
          <a:pPr rtl="0"/>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病院会計の</a:t>
          </a:r>
          <a:r>
            <a:rPr lang="ja-JP" altLang="ja-JP" sz="1100" b="0" i="0" baseline="0">
              <a:solidFill>
                <a:schemeClr val="dk1"/>
              </a:solidFill>
              <a:effectLst/>
              <a:latin typeface="+mn-lt"/>
              <a:ea typeface="+mn-ea"/>
              <a:cs typeface="+mn-cs"/>
            </a:rPr>
            <a:t>標準財政規模に対する割合が年々上昇傾向にある</a:t>
          </a:r>
          <a:r>
            <a:rPr lang="ja-JP" altLang="en-US" sz="1100" b="0" i="0" baseline="0">
              <a:solidFill>
                <a:schemeClr val="dk1"/>
              </a:solidFill>
              <a:effectLst/>
              <a:latin typeface="+mn-lt"/>
              <a:ea typeface="+mn-ea"/>
              <a:cs typeface="+mn-cs"/>
            </a:rPr>
            <a:t>のは、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年度に、霧島市医師会医療センターにお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脳神経外科開設</a:t>
          </a:r>
          <a:r>
            <a:rPr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患者数の増により医業収益が増加していることが要因に挙げられる。</a:t>
          </a:r>
          <a:r>
            <a:rPr lang="ja-JP" altLang="en-US" sz="1100" b="0" i="0" baseline="0">
              <a:solidFill>
                <a:schemeClr val="dk1"/>
              </a:solidFill>
              <a:effectLst/>
              <a:latin typeface="+mn-lt"/>
              <a:ea typeface="+mn-ea"/>
              <a:cs typeface="+mn-cs"/>
            </a:rPr>
            <a:t>また、水道事業会計の標準財政規模に対する割合が上昇したのは流動資産の増加によるものである。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経営健全化計画」に基づき、一年度における借入額が償還額を上回らないように抑制していることから、市債残高が年々減少しており、元利償還金（繰上償還除く）も減少傾向にある。また、算入公債費等は、交付税算入率の有利な合併特例債等の起債の借入れを行っていることから、増加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今後も引き続き、市債残高や公債費の縮減に努める。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「経営健全化計画」に基づき、起債借入額の抑制や繰上償還の実施により地方債残高は、平成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年度の合併以降毎年度減少している。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また、公営企業における地方債残高の減少に伴う公営企業債等繰入見込額の減少や、「定員適正化計画」に基づく職員数の削減による退職手当負担見込額の減少により、将来負担額は前年度比で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財政調整基金を積み増したことから充当可能基金が前年度と比較して増加し、充当可能財源等額は前年度比で</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引き続き「経営健全化計画」に基づき、財政の健全化に努める。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62481371</v>
      </c>
      <c r="BO4" s="379"/>
      <c r="BP4" s="379"/>
      <c r="BQ4" s="379"/>
      <c r="BR4" s="379"/>
      <c r="BS4" s="379"/>
      <c r="BT4" s="379"/>
      <c r="BU4" s="380"/>
      <c r="BV4" s="378">
        <v>59712864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60232922</v>
      </c>
      <c r="BO5" s="384"/>
      <c r="BP5" s="384"/>
      <c r="BQ5" s="384"/>
      <c r="BR5" s="384"/>
      <c r="BS5" s="384"/>
      <c r="BT5" s="384"/>
      <c r="BU5" s="385"/>
      <c r="BV5" s="383">
        <v>56804466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2248449</v>
      </c>
      <c r="BO6" s="384"/>
      <c r="BP6" s="384"/>
      <c r="BQ6" s="384"/>
      <c r="BR6" s="384"/>
      <c r="BS6" s="384"/>
      <c r="BT6" s="384"/>
      <c r="BU6" s="385"/>
      <c r="BV6" s="383">
        <v>2908398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93.6</v>
      </c>
      <c r="CU6" s="530"/>
      <c r="CV6" s="530"/>
      <c r="CW6" s="530"/>
      <c r="CX6" s="530"/>
      <c r="CY6" s="530"/>
      <c r="CZ6" s="530"/>
      <c r="DA6" s="531"/>
      <c r="DB6" s="529">
        <v>91.7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329488</v>
      </c>
      <c r="BO7" s="384"/>
      <c r="BP7" s="384"/>
      <c r="BQ7" s="384"/>
      <c r="BR7" s="384"/>
      <c r="BS7" s="384"/>
      <c r="BT7" s="384"/>
      <c r="BU7" s="385"/>
      <c r="BV7" s="383">
        <v>816681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34347648</v>
      </c>
      <c r="CU7" s="384"/>
      <c r="CV7" s="384"/>
      <c r="CW7" s="384"/>
      <c r="CX7" s="384"/>
      <c r="CY7" s="384"/>
      <c r="CZ7" s="384"/>
      <c r="DA7" s="385"/>
      <c r="DB7" s="383">
        <v>34367698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1918961</v>
      </c>
      <c r="BO8" s="384"/>
      <c r="BP8" s="384"/>
      <c r="BQ8" s="384"/>
      <c r="BR8" s="384"/>
      <c r="BS8" s="384"/>
      <c r="BT8" s="384"/>
      <c r="BU8" s="385"/>
      <c r="BV8" s="383">
        <v>2091717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127487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-172756</v>
      </c>
      <c r="BO9" s="384"/>
      <c r="BP9" s="384"/>
      <c r="BQ9" s="384"/>
      <c r="BR9" s="384"/>
      <c r="BS9" s="384"/>
      <c r="BT9" s="384"/>
      <c r="BU9" s="385"/>
      <c r="BV9" s="383">
        <v>669232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127309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2435157</v>
      </c>
      <c r="BO10" s="384"/>
      <c r="BP10" s="384"/>
      <c r="BQ10" s="384"/>
      <c r="BR10" s="384"/>
      <c r="BS10" s="384"/>
      <c r="BT10" s="384"/>
      <c r="BU10" s="385"/>
      <c r="BV10" s="383">
        <v>713148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553595</v>
      </c>
      <c r="BO11" s="384"/>
      <c r="BP11" s="384"/>
      <c r="BQ11" s="384"/>
      <c r="BR11" s="384"/>
      <c r="BS11" s="384"/>
      <c r="BT11" s="384"/>
      <c r="BU11" s="385"/>
      <c r="BV11" s="383">
        <v>311721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127671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260000</v>
      </c>
      <c r="BO12" s="384"/>
      <c r="BP12" s="384"/>
      <c r="BQ12" s="384"/>
      <c r="BR12" s="384"/>
      <c r="BS12" s="384"/>
      <c r="BT12" s="384"/>
      <c r="BU12" s="385"/>
      <c r="BV12" s="383">
        <v>161629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127321</v>
      </c>
      <c r="S13" s="485"/>
      <c r="T13" s="485"/>
      <c r="U13" s="485"/>
      <c r="V13" s="486"/>
      <c r="W13" s="472" t="s">
        <v>123</v>
      </c>
      <c r="X13" s="396"/>
      <c r="Y13" s="396"/>
      <c r="Z13" s="396"/>
      <c r="AA13" s="396"/>
      <c r="AB13" s="397"/>
      <c r="AC13" s="359">
        <v>3480</v>
      </c>
      <c r="AD13" s="360"/>
      <c r="AE13" s="360"/>
      <c r="AF13" s="360"/>
      <c r="AG13" s="361"/>
      <c r="AH13" s="359">
        <v>4209</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2555996</v>
      </c>
      <c r="BO13" s="384"/>
      <c r="BP13" s="384"/>
      <c r="BQ13" s="384"/>
      <c r="BR13" s="384"/>
      <c r="BS13" s="384"/>
      <c r="BT13" s="384"/>
      <c r="BU13" s="385"/>
      <c r="BV13" s="383">
        <v>1532472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128156</v>
      </c>
      <c r="S14" s="485"/>
      <c r="T14" s="485"/>
      <c r="U14" s="485"/>
      <c r="V14" s="486"/>
      <c r="W14" s="487"/>
      <c r="X14" s="399"/>
      <c r="Y14" s="399"/>
      <c r="Z14" s="399"/>
      <c r="AA14" s="399"/>
      <c r="AB14" s="400"/>
      <c r="AC14" s="477">
        <v>6.5</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11.1</v>
      </c>
      <c r="CU14" s="456"/>
      <c r="CV14" s="456"/>
      <c r="CW14" s="456"/>
      <c r="CX14" s="456"/>
      <c r="CY14" s="456"/>
      <c r="CZ14" s="456"/>
      <c r="DA14" s="457"/>
      <c r="DB14" s="488">
        <v>39.299999999999997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127819</v>
      </c>
      <c r="S15" s="485"/>
      <c r="T15" s="485"/>
      <c r="U15" s="485"/>
      <c r="V15" s="486"/>
      <c r="W15" s="472" t="s">
        <v>129</v>
      </c>
      <c r="X15" s="396"/>
      <c r="Y15" s="396"/>
      <c r="Z15" s="396"/>
      <c r="AA15" s="396"/>
      <c r="AB15" s="397"/>
      <c r="AC15" s="359">
        <v>15183</v>
      </c>
      <c r="AD15" s="360"/>
      <c r="AE15" s="360"/>
      <c r="AF15" s="360"/>
      <c r="AG15" s="361"/>
      <c r="AH15" s="359">
        <v>16840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13309965</v>
      </c>
      <c r="BO15" s="379"/>
      <c r="BP15" s="379"/>
      <c r="BQ15" s="379"/>
      <c r="BR15" s="379"/>
      <c r="BS15" s="379"/>
      <c r="BT15" s="379"/>
      <c r="BU15" s="380"/>
      <c r="BV15" s="378">
        <v>13076159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28.1</v>
      </c>
      <c r="AD16" s="478"/>
      <c r="AE16" s="478"/>
      <c r="AF16" s="478"/>
      <c r="AG16" s="479"/>
      <c r="AH16" s="477">
        <v>29.1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24430965</v>
      </c>
      <c r="BO16" s="384"/>
      <c r="BP16" s="384"/>
      <c r="BQ16" s="384"/>
      <c r="BR16" s="384"/>
      <c r="BS16" s="384"/>
      <c r="BT16" s="384"/>
      <c r="BU16" s="385"/>
      <c r="BV16" s="383">
        <v>23963997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35274</v>
      </c>
      <c r="AD17" s="360"/>
      <c r="AE17" s="360"/>
      <c r="AF17" s="360"/>
      <c r="AG17" s="361"/>
      <c r="AH17" s="359">
        <v>36618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17064699</v>
      </c>
      <c r="BO17" s="384"/>
      <c r="BP17" s="384"/>
      <c r="BQ17" s="384"/>
      <c r="BR17" s="384"/>
      <c r="BS17" s="384"/>
      <c r="BT17" s="384"/>
      <c r="BU17" s="385"/>
      <c r="BV17" s="383">
        <v>16883382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603.17999999999995</v>
      </c>
      <c r="M18" s="448"/>
      <c r="N18" s="448"/>
      <c r="O18" s="448"/>
      <c r="P18" s="448"/>
      <c r="Q18" s="448"/>
      <c r="R18" s="449"/>
      <c r="S18" s="449"/>
      <c r="T18" s="449"/>
      <c r="U18" s="449"/>
      <c r="V18" s="450"/>
      <c r="W18" s="464"/>
      <c r="X18" s="465"/>
      <c r="Y18" s="465"/>
      <c r="Z18" s="465"/>
      <c r="AA18" s="465"/>
      <c r="AB18" s="473"/>
      <c r="AC18" s="347">
        <v>65.400000000000006</v>
      </c>
      <c r="AD18" s="348"/>
      <c r="AE18" s="348"/>
      <c r="AF18" s="348"/>
      <c r="AG18" s="451"/>
      <c r="AH18" s="347">
        <v>63.3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30266629</v>
      </c>
      <c r="BO18" s="384"/>
      <c r="BP18" s="384"/>
      <c r="BQ18" s="384"/>
      <c r="BR18" s="384"/>
      <c r="BS18" s="384"/>
      <c r="BT18" s="384"/>
      <c r="BU18" s="385"/>
      <c r="BV18" s="383">
        <v>29402283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42080304</v>
      </c>
      <c r="BO19" s="384"/>
      <c r="BP19" s="384"/>
      <c r="BQ19" s="384"/>
      <c r="BR19" s="384"/>
      <c r="BS19" s="384"/>
      <c r="BT19" s="384"/>
      <c r="BU19" s="385"/>
      <c r="BV19" s="383">
        <v>40253362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53971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63308071</v>
      </c>
      <c r="BO23" s="384"/>
      <c r="BP23" s="384"/>
      <c r="BQ23" s="384"/>
      <c r="BR23" s="384"/>
      <c r="BS23" s="384"/>
      <c r="BT23" s="384"/>
      <c r="BU23" s="385"/>
      <c r="BV23" s="383">
        <v>65848214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7840</v>
      </c>
      <c r="R24" s="360"/>
      <c r="S24" s="360"/>
      <c r="T24" s="360"/>
      <c r="U24" s="360"/>
      <c r="V24" s="361"/>
      <c r="W24" s="425"/>
      <c r="X24" s="416"/>
      <c r="Y24" s="417"/>
      <c r="Z24" s="356" t="s">
        <v>152</v>
      </c>
      <c r="AA24" s="357"/>
      <c r="AB24" s="357"/>
      <c r="AC24" s="357"/>
      <c r="AD24" s="357"/>
      <c r="AE24" s="357"/>
      <c r="AF24" s="357"/>
      <c r="AG24" s="358"/>
      <c r="AH24" s="359">
        <v>974</v>
      </c>
      <c r="AI24" s="360"/>
      <c r="AJ24" s="360"/>
      <c r="AK24" s="360"/>
      <c r="AL24" s="361"/>
      <c r="AM24" s="359">
        <v>3191798</v>
      </c>
      <c r="AN24" s="360"/>
      <c r="AO24" s="360"/>
      <c r="AP24" s="360"/>
      <c r="AQ24" s="360"/>
      <c r="AR24" s="361"/>
      <c r="AS24" s="359">
        <v>3277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45952891</v>
      </c>
      <c r="BO24" s="384"/>
      <c r="BP24" s="384"/>
      <c r="BQ24" s="384"/>
      <c r="BR24" s="384"/>
      <c r="BS24" s="384"/>
      <c r="BT24" s="384"/>
      <c r="BU24" s="385"/>
      <c r="BV24" s="383">
        <v>47839426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6876</v>
      </c>
      <c r="R25" s="360"/>
      <c r="S25" s="360"/>
      <c r="T25" s="360"/>
      <c r="U25" s="360"/>
      <c r="V25" s="361"/>
      <c r="W25" s="425"/>
      <c r="X25" s="416"/>
      <c r="Y25" s="417"/>
      <c r="Z25" s="356" t="s">
        <v>155</v>
      </c>
      <c r="AA25" s="357"/>
      <c r="AB25" s="357"/>
      <c r="AC25" s="357"/>
      <c r="AD25" s="357"/>
      <c r="AE25" s="357"/>
      <c r="AF25" s="357"/>
      <c r="AG25" s="358"/>
      <c r="AH25" s="359">
        <v>177</v>
      </c>
      <c r="AI25" s="360"/>
      <c r="AJ25" s="360"/>
      <c r="AK25" s="360"/>
      <c r="AL25" s="361"/>
      <c r="AM25" s="359">
        <v>511707</v>
      </c>
      <c r="AN25" s="360"/>
      <c r="AO25" s="360"/>
      <c r="AP25" s="360"/>
      <c r="AQ25" s="360"/>
      <c r="AR25" s="361"/>
      <c r="AS25" s="359">
        <v>2891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3375354</v>
      </c>
      <c r="BO25" s="379"/>
      <c r="BP25" s="379"/>
      <c r="BQ25" s="379"/>
      <c r="BR25" s="379"/>
      <c r="BS25" s="379"/>
      <c r="BT25" s="379"/>
      <c r="BU25" s="380"/>
      <c r="BV25" s="378">
        <v>1531725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6345</v>
      </c>
      <c r="R26" s="360"/>
      <c r="S26" s="360"/>
      <c r="T26" s="360"/>
      <c r="U26" s="360"/>
      <c r="V26" s="361"/>
      <c r="W26" s="425"/>
      <c r="X26" s="416"/>
      <c r="Y26" s="417"/>
      <c r="Z26" s="356" t="s">
        <v>158</v>
      </c>
      <c r="AA26" s="438"/>
      <c r="AB26" s="438"/>
      <c r="AC26" s="438"/>
      <c r="AD26" s="438"/>
      <c r="AE26" s="438"/>
      <c r="AF26" s="438"/>
      <c r="AG26" s="439"/>
      <c r="AH26" s="359">
        <v>34</v>
      </c>
      <c r="AI26" s="360"/>
      <c r="AJ26" s="360"/>
      <c r="AK26" s="360"/>
      <c r="AL26" s="361"/>
      <c r="AM26" s="359">
        <v>113118</v>
      </c>
      <c r="AN26" s="360"/>
      <c r="AO26" s="360"/>
      <c r="AP26" s="360"/>
      <c r="AQ26" s="360"/>
      <c r="AR26" s="361"/>
      <c r="AS26" s="359">
        <v>3327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5400</v>
      </c>
      <c r="R27" s="360"/>
      <c r="S27" s="360"/>
      <c r="T27" s="360"/>
      <c r="U27" s="360"/>
      <c r="V27" s="361"/>
      <c r="W27" s="425"/>
      <c r="X27" s="416"/>
      <c r="Y27" s="417"/>
      <c r="Z27" s="356" t="s">
        <v>161</v>
      </c>
      <c r="AA27" s="357"/>
      <c r="AB27" s="357"/>
      <c r="AC27" s="357"/>
      <c r="AD27" s="357"/>
      <c r="AE27" s="357"/>
      <c r="AF27" s="357"/>
      <c r="AG27" s="358"/>
      <c r="AH27" s="359">
        <v>80</v>
      </c>
      <c r="AI27" s="360"/>
      <c r="AJ27" s="360"/>
      <c r="AK27" s="360"/>
      <c r="AL27" s="361"/>
      <c r="AM27" s="359">
        <v>303727</v>
      </c>
      <c r="AN27" s="360"/>
      <c r="AO27" s="360"/>
      <c r="AP27" s="360"/>
      <c r="AQ27" s="360"/>
      <c r="AR27" s="361"/>
      <c r="AS27" s="359">
        <v>3797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3005261</v>
      </c>
      <c r="BO27" s="387"/>
      <c r="BP27" s="387"/>
      <c r="BQ27" s="387"/>
      <c r="BR27" s="387"/>
      <c r="BS27" s="387"/>
      <c r="BT27" s="387"/>
      <c r="BU27" s="388"/>
      <c r="BV27" s="386">
        <v>3003821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4320</v>
      </c>
      <c r="R28" s="360"/>
      <c r="S28" s="360"/>
      <c r="T28" s="360"/>
      <c r="U28" s="360"/>
      <c r="V28" s="361"/>
      <c r="W28" s="425"/>
      <c r="X28" s="416"/>
      <c r="Y28" s="417"/>
      <c r="Z28" s="356" t="s">
        <v>164</v>
      </c>
      <c r="AA28" s="357"/>
      <c r="AB28" s="357"/>
      <c r="AC28" s="357"/>
      <c r="AD28" s="357"/>
      <c r="AE28" s="357"/>
      <c r="AF28" s="357"/>
      <c r="AG28" s="358"/>
      <c r="AH28" s="359">
        <v>9</v>
      </c>
      <c r="AI28" s="360"/>
      <c r="AJ28" s="360"/>
      <c r="AK28" s="360"/>
      <c r="AL28" s="361"/>
      <c r="AM28" s="359">
        <v>16983</v>
      </c>
      <c r="AN28" s="360"/>
      <c r="AO28" s="360"/>
      <c r="AP28" s="360"/>
      <c r="AQ28" s="360"/>
      <c r="AR28" s="361"/>
      <c r="AS28" s="359">
        <v>1887</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9958836</v>
      </c>
      <c r="BO28" s="379"/>
      <c r="BP28" s="379"/>
      <c r="BQ28" s="379"/>
      <c r="BR28" s="379"/>
      <c r="BS28" s="379"/>
      <c r="BT28" s="379"/>
      <c r="BU28" s="380"/>
      <c r="BV28" s="378">
        <v>7783679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24</v>
      </c>
      <c r="M29" s="360"/>
      <c r="N29" s="360"/>
      <c r="O29" s="360"/>
      <c r="P29" s="361"/>
      <c r="Q29" s="359">
        <v>4020</v>
      </c>
      <c r="R29" s="360"/>
      <c r="S29" s="360"/>
      <c r="T29" s="360"/>
      <c r="U29" s="360"/>
      <c r="V29" s="361"/>
      <c r="W29" s="426"/>
      <c r="X29" s="427"/>
      <c r="Y29" s="428"/>
      <c r="Z29" s="356" t="s">
        <v>168</v>
      </c>
      <c r="AA29" s="357"/>
      <c r="AB29" s="357"/>
      <c r="AC29" s="357"/>
      <c r="AD29" s="357"/>
      <c r="AE29" s="357"/>
      <c r="AF29" s="357"/>
      <c r="AG29" s="358"/>
      <c r="AH29" s="359">
        <v>1063</v>
      </c>
      <c r="AI29" s="360"/>
      <c r="AJ29" s="360"/>
      <c r="AK29" s="360"/>
      <c r="AL29" s="361"/>
      <c r="AM29" s="359">
        <v>3512508</v>
      </c>
      <c r="AN29" s="360"/>
      <c r="AO29" s="360"/>
      <c r="AP29" s="360"/>
      <c r="AQ29" s="360"/>
      <c r="AR29" s="361"/>
      <c r="AS29" s="359">
        <v>3304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1542503</v>
      </c>
      <c r="BO29" s="384"/>
      <c r="BP29" s="384"/>
      <c r="BQ29" s="384"/>
      <c r="BR29" s="384"/>
      <c r="BS29" s="384"/>
      <c r="BT29" s="384"/>
      <c r="BU29" s="385"/>
      <c r="BV29" s="383">
        <v>1838563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9719086</v>
      </c>
      <c r="BO30" s="387"/>
      <c r="BP30" s="387"/>
      <c r="BQ30" s="387"/>
      <c r="BR30" s="387"/>
      <c r="BS30" s="387"/>
      <c r="BT30" s="387"/>
      <c r="BU30" s="388"/>
      <c r="BV30" s="386">
        <v>9660737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鹿児島県市町村総合事務組合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霧島市土地開発公社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温泉供給特別会計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伊佐北姶良環境管理組合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霧島市施設管理公社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伊佐北姶良火葬場管理組合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霧島神話の里公園</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交通災害共済事業特別会計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姶良・伊佐地区介護保険組合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鹿児島県後期高齢者医療広域連合（一般会計）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鹿児島県後期高齢者医療広域連合（特別会計）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71446</v>
      </c>
      <c r="J41" s="83">
        <v>68186</v>
      </c>
      <c r="K41" s="83">
        <v>67104</v>
      </c>
      <c r="L41" s="83">
        <v>65848</v>
      </c>
      <c r="M41" s="84">
        <v>63308</v>
      </c>
    </row>
    <row r="42" spans="2:13" ht="27.75" customHeight="1">
      <c r="B42" s="1171"/>
      <c r="C42" s="1172"/>
      <c r="D42" s="85"/>
      <c r="E42" s="1175" t="s">
        <v>26</v>
      </c>
      <c r="F42" s="1175"/>
      <c r="G42" s="1175"/>
      <c r="H42" s="1176"/>
      <c r="I42" s="86">
        <v>350</v>
      </c>
      <c r="J42" s="87">
        <v>359</v>
      </c>
      <c r="K42" s="87">
        <v>560</v>
      </c>
      <c r="L42" s="87">
        <v>210</v>
      </c>
      <c r="M42" s="88" t="s">
        <v>477</v>
      </c>
    </row>
    <row r="43" spans="2:13" ht="27.75" customHeight="1">
      <c r="B43" s="1171"/>
      <c r="C43" s="1172"/>
      <c r="D43" s="85"/>
      <c r="E43" s="1175" t="s">
        <v>27</v>
      </c>
      <c r="F43" s="1175"/>
      <c r="G43" s="1175"/>
      <c r="H43" s="1176"/>
      <c r="I43" s="86">
        <v>9176</v>
      </c>
      <c r="J43" s="87">
        <v>8861</v>
      </c>
      <c r="K43" s="87">
        <v>8457</v>
      </c>
      <c r="L43" s="87">
        <v>8019</v>
      </c>
      <c r="M43" s="88">
        <v>7512</v>
      </c>
    </row>
    <row r="44" spans="2:13" ht="27.75" customHeight="1">
      <c r="B44" s="1171"/>
      <c r="C44" s="1172"/>
      <c r="D44" s="85"/>
      <c r="E44" s="1175" t="s">
        <v>28</v>
      </c>
      <c r="F44" s="1175"/>
      <c r="G44" s="1175"/>
      <c r="H44" s="1176"/>
      <c r="I44" s="86">
        <v>357</v>
      </c>
      <c r="J44" s="87">
        <v>302</v>
      </c>
      <c r="K44" s="87">
        <v>249</v>
      </c>
      <c r="L44" s="87">
        <v>195</v>
      </c>
      <c r="M44" s="88">
        <v>141</v>
      </c>
    </row>
    <row r="45" spans="2:13" ht="27.75" customHeight="1">
      <c r="B45" s="1171"/>
      <c r="C45" s="1172"/>
      <c r="D45" s="85"/>
      <c r="E45" s="1175" t="s">
        <v>29</v>
      </c>
      <c r="F45" s="1175"/>
      <c r="G45" s="1175"/>
      <c r="H45" s="1176"/>
      <c r="I45" s="86">
        <v>10313</v>
      </c>
      <c r="J45" s="87">
        <v>9768</v>
      </c>
      <c r="K45" s="87">
        <v>9554</v>
      </c>
      <c r="L45" s="87">
        <v>9159</v>
      </c>
      <c r="M45" s="88">
        <v>8001</v>
      </c>
    </row>
    <row r="46" spans="2:13" ht="27.75" customHeight="1">
      <c r="B46" s="1171"/>
      <c r="C46" s="1172"/>
      <c r="D46" s="85"/>
      <c r="E46" s="1175" t="s">
        <v>30</v>
      </c>
      <c r="F46" s="1175"/>
      <c r="G46" s="1175"/>
      <c r="H46" s="1176"/>
      <c r="I46" s="86">
        <v>1650</v>
      </c>
      <c r="J46" s="87">
        <v>1518</v>
      </c>
      <c r="K46" s="87">
        <v>139</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15585</v>
      </c>
      <c r="J49" s="87">
        <v>17100</v>
      </c>
      <c r="K49" s="87">
        <v>15449</v>
      </c>
      <c r="L49" s="87">
        <v>15852</v>
      </c>
      <c r="M49" s="88">
        <v>20522</v>
      </c>
    </row>
    <row r="50" spans="2:13" ht="27.75" customHeight="1">
      <c r="B50" s="1171"/>
      <c r="C50" s="1172"/>
      <c r="D50" s="85"/>
      <c r="E50" s="1175" t="s">
        <v>35</v>
      </c>
      <c r="F50" s="1175"/>
      <c r="G50" s="1175"/>
      <c r="H50" s="1176"/>
      <c r="I50" s="86">
        <v>7447</v>
      </c>
      <c r="J50" s="87">
        <v>7485</v>
      </c>
      <c r="K50" s="87">
        <v>6132</v>
      </c>
      <c r="L50" s="87">
        <v>5537</v>
      </c>
      <c r="M50" s="88">
        <v>5359</v>
      </c>
    </row>
    <row r="51" spans="2:13" ht="27.75" customHeight="1">
      <c r="B51" s="1173"/>
      <c r="C51" s="1174"/>
      <c r="D51" s="85"/>
      <c r="E51" s="1175" t="s">
        <v>36</v>
      </c>
      <c r="F51" s="1175"/>
      <c r="G51" s="1175"/>
      <c r="H51" s="1176"/>
      <c r="I51" s="86">
        <v>50095</v>
      </c>
      <c r="J51" s="87">
        <v>50724</v>
      </c>
      <c r="K51" s="87">
        <v>50265</v>
      </c>
      <c r="L51" s="87">
        <v>50641</v>
      </c>
      <c r="M51" s="88">
        <v>49878</v>
      </c>
    </row>
    <row r="52" spans="2:13" ht="27.75" customHeight="1" thickBot="1">
      <c r="B52" s="1177" t="s">
        <v>37</v>
      </c>
      <c r="C52" s="1178"/>
      <c r="D52" s="90"/>
      <c r="E52" s="1179" t="s">
        <v>38</v>
      </c>
      <c r="F52" s="1179"/>
      <c r="G52" s="1179"/>
      <c r="H52" s="1180"/>
      <c r="I52" s="91">
        <v>20165</v>
      </c>
      <c r="J52" s="92">
        <v>13687</v>
      </c>
      <c r="K52" s="92">
        <v>14217</v>
      </c>
      <c r="L52" s="92">
        <v>11401</v>
      </c>
      <c r="M52" s="93">
        <v>3203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62699</v>
      </c>
      <c r="E3" s="116"/>
      <c r="F3" s="117">
        <v>51263</v>
      </c>
      <c r="G3" s="118"/>
      <c r="H3" s="119"/>
    </row>
    <row r="4" spans="1:8">
      <c r="A4" s="120"/>
      <c r="B4" s="121"/>
      <c r="C4" s="122"/>
      <c r="D4" s="123">
        <v>37185</v>
      </c>
      <c r="E4" s="124"/>
      <c r="F4" s="125">
        <v>29061</v>
      </c>
      <c r="G4" s="126"/>
      <c r="H4" s="127"/>
    </row>
    <row r="5" spans="1:8">
      <c r="A5" s="108" t="s">
        <v>510</v>
      </c>
      <c r="B5" s="113"/>
      <c r="C5" s="114"/>
      <c r="D5" s="115">
        <v>64476</v>
      </c>
      <c r="E5" s="116"/>
      <c r="F5" s="117">
        <v>41433</v>
      </c>
      <c r="G5" s="118"/>
      <c r="H5" s="119"/>
    </row>
    <row r="6" spans="1:8">
      <c r="A6" s="120"/>
      <c r="B6" s="121"/>
      <c r="C6" s="122"/>
      <c r="D6" s="123">
        <v>38743</v>
      </c>
      <c r="E6" s="124"/>
      <c r="F6" s="125">
        <v>22351</v>
      </c>
      <c r="G6" s="126"/>
      <c r="H6" s="127"/>
    </row>
    <row r="7" spans="1:8">
      <c r="A7" s="108" t="s">
        <v>511</v>
      </c>
      <c r="B7" s="113"/>
      <c r="C7" s="114"/>
      <c r="D7" s="115">
        <v>80062</v>
      </c>
      <c r="E7" s="116"/>
      <c r="F7" s="117">
        <v>43493</v>
      </c>
      <c r="G7" s="118"/>
      <c r="H7" s="119"/>
    </row>
    <row r="8" spans="1:8">
      <c r="A8" s="120"/>
      <c r="B8" s="121"/>
      <c r="C8" s="122"/>
      <c r="D8" s="123">
        <v>56961</v>
      </c>
      <c r="E8" s="124"/>
      <c r="F8" s="125">
        <v>23254</v>
      </c>
      <c r="G8" s="126"/>
      <c r="H8" s="127"/>
    </row>
    <row r="9" spans="1:8">
      <c r="A9" s="108" t="s">
        <v>512</v>
      </c>
      <c r="B9" s="113"/>
      <c r="C9" s="114"/>
      <c r="D9" s="115">
        <v>86203</v>
      </c>
      <c r="E9" s="116"/>
      <c r="F9" s="117">
        <v>50840</v>
      </c>
      <c r="G9" s="118"/>
      <c r="H9" s="119"/>
    </row>
    <row r="10" spans="1:8">
      <c r="A10" s="120"/>
      <c r="B10" s="121"/>
      <c r="C10" s="122"/>
      <c r="D10" s="123">
        <v>44912</v>
      </c>
      <c r="E10" s="124"/>
      <c r="F10" s="125">
        <v>25367</v>
      </c>
      <c r="G10" s="126"/>
      <c r="H10" s="127"/>
    </row>
    <row r="11" spans="1:8">
      <c r="A11" s="108" t="s">
        <v>513</v>
      </c>
      <c r="B11" s="113"/>
      <c r="C11" s="114"/>
      <c r="D11" s="115">
        <v>92358</v>
      </c>
      <c r="E11" s="116"/>
      <c r="F11" s="117">
        <v>53605</v>
      </c>
      <c r="G11" s="118"/>
      <c r="H11" s="119"/>
    </row>
    <row r="12" spans="1:8">
      <c r="A12" s="120"/>
      <c r="B12" s="121"/>
      <c r="C12" s="128"/>
      <c r="D12" s="123">
        <v>48216</v>
      </c>
      <c r="E12" s="124"/>
      <c r="F12" s="125">
        <v>28343</v>
      </c>
      <c r="G12" s="126"/>
      <c r="H12" s="127"/>
    </row>
    <row r="13" spans="1:8">
      <c r="A13" s="108"/>
      <c r="B13" s="113"/>
      <c r="C13" s="129"/>
      <c r="D13" s="130">
        <v>77160</v>
      </c>
      <c r="E13" s="131"/>
      <c r="F13" s="132">
        <v>48127</v>
      </c>
      <c r="G13" s="133"/>
      <c r="H13" s="119"/>
    </row>
    <row r="14" spans="1:8">
      <c r="A14" s="120"/>
      <c r="B14" s="121"/>
      <c r="C14" s="122"/>
      <c r="D14" s="123">
        <v>45203</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v>
      </c>
      <c r="C19" s="134">
        <f>ROUND(VALUE(SUBSTITUTE(実質収支比率等に係る経年分析!G$48,"▲","-")),2)</f>
        <v>5.19</v>
      </c>
      <c r="D19" s="134">
        <f>ROUND(VALUE(SUBSTITUTE(実質収支比率等に係る経年分析!H$48,"▲","-")),2)</f>
        <v>4.18</v>
      </c>
      <c r="E19" s="134">
        <f>ROUND(VALUE(SUBSTITUTE(実質収支比率等に係る経年分析!I$48,"▲","-")),2)</f>
        <v>6.09</v>
      </c>
      <c r="F19" s="134">
        <f>ROUND(VALUE(SUBSTITUTE(実質収支比率等に係る経年分析!J$48,"▲","-")),2)</f>
        <v>5.59</v>
      </c>
    </row>
    <row r="20" spans="1:11">
      <c r="A20" s="134" t="s">
        <v>43</v>
      </c>
      <c r="B20" s="134">
        <f>ROUND(VALUE(SUBSTITUTE(実質収支比率等に係る経年分析!F$47,"▲","-")),2)</f>
        <v>17.97</v>
      </c>
      <c r="C20" s="134">
        <f>ROUND(VALUE(SUBSTITUTE(実質収支比率等に係る経年分析!G$47,"▲","-")),2)</f>
        <v>22.6</v>
      </c>
      <c r="D20" s="134">
        <f>ROUND(VALUE(SUBSTITUTE(実質収支比率等に係る経年分析!H$47,"▲","-")),2)</f>
        <v>21.27</v>
      </c>
      <c r="E20" s="134">
        <f>ROUND(VALUE(SUBSTITUTE(実質収支比率等に係る経年分析!I$47,"▲","-")),2)</f>
        <v>22.65</v>
      </c>
      <c r="F20" s="134">
        <f>ROUND(VALUE(SUBSTITUTE(実質収支比率等に係る経年分析!J$47,"▲","-")),2)</f>
        <v>28.99</v>
      </c>
    </row>
    <row r="21" spans="1:11">
      <c r="A21" s="134" t="s">
        <v>44</v>
      </c>
      <c r="B21" s="134">
        <f>IF(ISNUMBER(VALUE(SUBSTITUTE(実質収支比率等に係る経年分析!F$49,"▲","-"))),ROUND(VALUE(SUBSTITUTE(実質収支比率等に係る経年分析!F$49,"▲","-")),2),NA())</f>
        <v>5.97</v>
      </c>
      <c r="C21" s="134">
        <f>IF(ISNUMBER(VALUE(SUBSTITUTE(実質収支比率等に係る経年分析!G$49,"▲","-"))),ROUND(VALUE(SUBSTITUTE(実質収支比率等に係る経年分析!G$49,"▲","-")),2),NA())</f>
        <v>5.48</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7.44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5.58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8.1199999999999992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8.25</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0.57999999999999996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0.55000000000000004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0.49</v>
      </c>
      <c r="H36" s="135">
        <f>IF(ROUND(VALUE(SUBSTITUTE(連結実質赤字比率に係る赤字・黒字の構成分析!I$34,"▲", "-")), 2) &lt; 0, ABS(ROUND(VALUE(SUBSTITUTE(連結実質赤字比率に係る赤字・黒字の構成分析!I$34,"▲", "-")), 2)), NA())</f>
        <v>0.24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5973</v>
      </c>
      <c r="E42" s="136"/>
      <c r="F42" s="136"/>
      <c r="G42" s="136">
        <f>'実質公債費比率（分子）の構造'!L$52</f>
        <v>6007</v>
      </c>
      <c r="H42" s="136"/>
      <c r="I42" s="136"/>
      <c r="J42" s="136">
        <f>'実質公債費比率（分子）の構造'!M$52</f>
        <v>6013</v>
      </c>
      <c r="K42" s="136"/>
      <c r="L42" s="136"/>
      <c r="M42" s="136">
        <f>'実質公債費比率（分子）の構造'!N$52</f>
        <v>6127</v>
      </c>
      <c r="N42" s="136"/>
      <c r="O42" s="136"/>
      <c r="P42" s="136">
        <f>'実質公債費比率（分子）の構造'!O$52</f>
        <v>6239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150</v>
      </c>
      <c r="C44" s="136"/>
      <c r="D44" s="136"/>
      <c r="E44" s="136">
        <f>'実質公債費比率（分子）の構造'!L$50</f>
        <v>6</v>
      </c>
      <c r="F44" s="136"/>
      <c r="G44" s="136"/>
      <c r="H44" s="136">
        <f>'実質公債費比率（分子）の構造'!M$50</f>
        <v>5</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77</v>
      </c>
      <c r="C45" s="136"/>
      <c r="D45" s="136"/>
      <c r="E45" s="136">
        <f>'実質公債費比率（分子）の構造'!L$49</f>
        <v>76</v>
      </c>
      <c r="F45" s="136"/>
      <c r="G45" s="136"/>
      <c r="H45" s="136">
        <f>'実質公債費比率（分子）の構造'!M$49</f>
        <v>62</v>
      </c>
      <c r="I45" s="136"/>
      <c r="J45" s="136"/>
      <c r="K45" s="136">
        <f>'実質公債費比率（分子）の構造'!N$49</f>
        <v>72</v>
      </c>
      <c r="L45" s="136"/>
      <c r="M45" s="136"/>
      <c r="N45" s="136">
        <f>'実質公債費比率（分子）の構造'!O$49</f>
        <v>80</v>
      </c>
      <c r="O45" s="136"/>
      <c r="P45" s="136"/>
    </row>
    <row r="46" spans="1:16">
      <c r="A46" s="136" t="s">
        <v>55</v>
      </c>
      <c r="B46" s="136">
        <f>'実質公債費比率（分子）の構造'!K$48</f>
        <v>676</v>
      </c>
      <c r="C46" s="136"/>
      <c r="D46" s="136"/>
      <c r="E46" s="136">
        <f>'実質公債費比率（分子）の構造'!L$48</f>
        <v>746</v>
      </c>
      <c r="F46" s="136"/>
      <c r="G46" s="136"/>
      <c r="H46" s="136">
        <f>'実質公債費比率（分子）の構造'!M$48</f>
        <v>822</v>
      </c>
      <c r="I46" s="136"/>
      <c r="J46" s="136"/>
      <c r="K46" s="136">
        <f>'実質公債費比率（分子）の構造'!N$48</f>
        <v>758</v>
      </c>
      <c r="L46" s="136"/>
      <c r="M46" s="136"/>
      <c r="N46" s="136">
        <f>'実質公債費比率（分子）の構造'!O$48</f>
        <v>770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8597</v>
      </c>
      <c r="C49" s="136"/>
      <c r="D49" s="136"/>
      <c r="E49" s="136">
        <f>'実質公債費比率（分子）の構造'!L$45</f>
        <v>8500</v>
      </c>
      <c r="F49" s="136"/>
      <c r="G49" s="136"/>
      <c r="H49" s="136">
        <f>'実質公債費比率（分子）の構造'!M$45</f>
        <v>7753</v>
      </c>
      <c r="I49" s="136"/>
      <c r="J49" s="136"/>
      <c r="K49" s="136">
        <f>'実質公債費比率（分子）の構造'!N$45</f>
        <v>8255</v>
      </c>
      <c r="L49" s="136"/>
      <c r="M49" s="136"/>
      <c r="N49" s="136">
        <f>'実質公債費比率（分子）の構造'!O$45</f>
        <v>8146</v>
      </c>
      <c r="O49" s="136"/>
      <c r="P49" s="136"/>
    </row>
    <row r="50" spans="1:16">
      <c r="A50" s="136" t="s">
        <v>58</v>
      </c>
      <c r="B50" s="136" t="e">
        <f>NA()</f>
        <v>#N/A</v>
      </c>
      <c r="C50" s="136">
        <f>IF(ISNUMBER('実質公債費比率（分子）の構造'!K$53),'実質公債費比率（分子）の構造'!K$53,NA())</f>
        <v>3527</v>
      </c>
      <c r="D50" s="136" t="e">
        <f>NA()</f>
        <v>#N/A</v>
      </c>
      <c r="E50" s="136" t="e">
        <f>NA()</f>
        <v>#N/A</v>
      </c>
      <c r="F50" s="136">
        <f>IF(ISNUMBER('実質公債費比率（分子）の構造'!L$53),'実質公債費比率（分子）の構造'!L$53,NA())</f>
        <v>3321</v>
      </c>
      <c r="G50" s="136" t="e">
        <f>NA()</f>
        <v>#N/A</v>
      </c>
      <c r="H50" s="136" t="e">
        <f>NA()</f>
        <v>#N/A</v>
      </c>
      <c r="I50" s="136">
        <f>IF(ISNUMBER('実質公債費比率（分子）の構造'!M$53),'実質公債費比率（分子）の構造'!M$53,NA())</f>
        <v>2629</v>
      </c>
      <c r="J50" s="136" t="e">
        <f>NA()</f>
        <v>#N/A</v>
      </c>
      <c r="K50" s="136" t="e">
        <f>NA()</f>
        <v>#N/A</v>
      </c>
      <c r="L50" s="136">
        <f>IF(ISNUMBER('実質公債費比率（分子）の構造'!N$53),'実質公債費比率（分子）の構造'!N$53,NA())</f>
        <v>2962</v>
      </c>
      <c r="M50" s="136" t="e">
        <f>NA()</f>
        <v>#N/A</v>
      </c>
      <c r="N50" s="136" t="e">
        <f>NA()</f>
        <v>#N/A</v>
      </c>
      <c r="O50" s="136">
        <f>IF(ISNUMBER('実質公債費比率（分子）の構造'!O$53),'実質公債費比率（分子）の構造'!O$53,NA())</f>
        <v>2761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50095</v>
      </c>
      <c r="E56" s="135"/>
      <c r="F56" s="135"/>
      <c r="G56" s="135">
        <f>'将来負担比率（分子）の構造'!J$51</f>
        <v>50724</v>
      </c>
      <c r="H56" s="135"/>
      <c r="I56" s="135"/>
      <c r="J56" s="135">
        <f>'将来負担比率（分子）の構造'!K$51</f>
        <v>50265</v>
      </c>
      <c r="K56" s="135"/>
      <c r="L56" s="135"/>
      <c r="M56" s="135">
        <f>'将来負担比率（分子）の構造'!L$51</f>
        <v>50641</v>
      </c>
      <c r="N56" s="135"/>
      <c r="O56" s="135"/>
      <c r="P56" s="135">
        <f>'将来負担比率（分子）の構造'!M$51</f>
        <v>49878</v>
      </c>
    </row>
    <row r="57" spans="1:16">
      <c r="A57" s="135" t="s">
        <v>35</v>
      </c>
      <c r="B57" s="135"/>
      <c r="C57" s="135"/>
      <c r="D57" s="135">
        <f>'将来負担比率（分子）の構造'!I$50</f>
        <v>7447</v>
      </c>
      <c r="E57" s="135"/>
      <c r="F57" s="135"/>
      <c r="G57" s="135">
        <f>'将来負担比率（分子）の構造'!J$50</f>
        <v>7485</v>
      </c>
      <c r="H57" s="135"/>
      <c r="I57" s="135"/>
      <c r="J57" s="135">
        <f>'将来負担比率（分子）の構造'!K$50</f>
        <v>6132</v>
      </c>
      <c r="K57" s="135"/>
      <c r="L57" s="135"/>
      <c r="M57" s="135">
        <f>'将来負担比率（分子）の構造'!L$50</f>
        <v>5537</v>
      </c>
      <c r="N57" s="135"/>
      <c r="O57" s="135"/>
      <c r="P57" s="135">
        <f>'将来負担比率（分子）の構造'!M$50</f>
        <v>5359</v>
      </c>
    </row>
    <row r="58" spans="1:16">
      <c r="A58" s="135" t="s">
        <v>34</v>
      </c>
      <c r="B58" s="135"/>
      <c r="C58" s="135"/>
      <c r="D58" s="135">
        <f>'将来負担比率（分子）の構造'!I$49</f>
        <v>15585</v>
      </c>
      <c r="E58" s="135"/>
      <c r="F58" s="135"/>
      <c r="G58" s="135">
        <f>'将来負担比率（分子）の構造'!J$49</f>
        <v>17100</v>
      </c>
      <c r="H58" s="135"/>
      <c r="I58" s="135"/>
      <c r="J58" s="135">
        <f>'将来負担比率（分子）の構造'!K$49</f>
        <v>15449</v>
      </c>
      <c r="K58" s="135"/>
      <c r="L58" s="135"/>
      <c r="M58" s="135">
        <f>'将来負担比率（分子）の構造'!L$49</f>
        <v>15852</v>
      </c>
      <c r="N58" s="135"/>
      <c r="O58" s="135"/>
      <c r="P58" s="135">
        <f>'将来負担比率（分子）の構造'!M$49</f>
        <v>20522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1650</v>
      </c>
      <c r="C61" s="135"/>
      <c r="D61" s="135"/>
      <c r="E61" s="135">
        <f>'将来負担比率（分子）の構造'!J$46</f>
        <v>1518</v>
      </c>
      <c r="F61" s="135"/>
      <c r="G61" s="135"/>
      <c r="H61" s="135">
        <f>'将来負担比率（分子）の構造'!K$46</f>
        <v>139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10313</v>
      </c>
      <c r="C62" s="135"/>
      <c r="D62" s="135"/>
      <c r="E62" s="135">
        <f>'将来負担比率（分子）の構造'!J$45</f>
        <v>9768</v>
      </c>
      <c r="F62" s="135"/>
      <c r="G62" s="135"/>
      <c r="H62" s="135">
        <f>'将来負担比率（分子）の構造'!K$45</f>
        <v>9554</v>
      </c>
      <c r="I62" s="135"/>
      <c r="J62" s="135"/>
      <c r="K62" s="135">
        <f>'将来負担比率（分子）の構造'!L$45</f>
        <v>9159</v>
      </c>
      <c r="L62" s="135"/>
      <c r="M62" s="135"/>
      <c r="N62" s="135">
        <f>'将来負担比率（分子）の構造'!M$45</f>
        <v>8001</v>
      </c>
      <c r="O62" s="135"/>
      <c r="P62" s="135"/>
    </row>
    <row r="63" spans="1:16">
      <c r="A63" s="135" t="s">
        <v>28</v>
      </c>
      <c r="B63" s="135">
        <f>'将来負担比率（分子）の構造'!I$44</f>
        <v>357</v>
      </c>
      <c r="C63" s="135"/>
      <c r="D63" s="135"/>
      <c r="E63" s="135">
        <f>'将来負担比率（分子）の構造'!J$44</f>
        <v>302</v>
      </c>
      <c r="F63" s="135"/>
      <c r="G63" s="135"/>
      <c r="H63" s="135">
        <f>'将来負担比率（分子）の構造'!K$44</f>
        <v>249</v>
      </c>
      <c r="I63" s="135"/>
      <c r="J63" s="135"/>
      <c r="K63" s="135">
        <f>'将来負担比率（分子）の構造'!L$44</f>
        <v>195</v>
      </c>
      <c r="L63" s="135"/>
      <c r="M63" s="135"/>
      <c r="N63" s="135">
        <f>'将来負担比率（分子）の構造'!M$44</f>
        <v>141</v>
      </c>
      <c r="O63" s="135"/>
      <c r="P63" s="135"/>
    </row>
    <row r="64" spans="1:16">
      <c r="A64" s="135" t="s">
        <v>27</v>
      </c>
      <c r="B64" s="135">
        <f>'将来負担比率（分子）の構造'!I$43</f>
        <v>9176</v>
      </c>
      <c r="C64" s="135"/>
      <c r="D64" s="135"/>
      <c r="E64" s="135">
        <f>'将来負担比率（分子）の構造'!J$43</f>
        <v>8861</v>
      </c>
      <c r="F64" s="135"/>
      <c r="G64" s="135"/>
      <c r="H64" s="135">
        <f>'将来負担比率（分子）の構造'!K$43</f>
        <v>8457</v>
      </c>
      <c r="I64" s="135"/>
      <c r="J64" s="135"/>
      <c r="K64" s="135">
        <f>'将来負担比率（分子）の構造'!L$43</f>
        <v>8019</v>
      </c>
      <c r="L64" s="135"/>
      <c r="M64" s="135"/>
      <c r="N64" s="135">
        <f>'将来負担比率（分子）の構造'!M$43</f>
        <v>7512</v>
      </c>
      <c r="O64" s="135"/>
      <c r="P64" s="135"/>
    </row>
    <row r="65" spans="1:16">
      <c r="A65" s="135" t="s">
        <v>26</v>
      </c>
      <c r="B65" s="135">
        <f>'将来負担比率（分子）の構造'!I$42</f>
        <v>350</v>
      </c>
      <c r="C65" s="135"/>
      <c r="D65" s="135"/>
      <c r="E65" s="135">
        <f>'将来負担比率（分子）の構造'!J$42</f>
        <v>359</v>
      </c>
      <c r="F65" s="135"/>
      <c r="G65" s="135"/>
      <c r="H65" s="135">
        <f>'将来負担比率（分子）の構造'!K$42</f>
        <v>560</v>
      </c>
      <c r="I65" s="135"/>
      <c r="J65" s="135"/>
      <c r="K65" s="135">
        <f>'将来負担比率（分子）の構造'!L$42</f>
        <v>210</v>
      </c>
      <c r="L65" s="135"/>
      <c r="M65" s="135"/>
      <c r="N65" s="135" t="str">
        <f>'将来負担比率（分子）の構造'!M$42</f>
        <v>-</v>
      </c>
      <c r="O65" s="135"/>
      <c r="P65" s="135"/>
    </row>
    <row r="66" spans="1:16">
      <c r="A66" s="135" t="s">
        <v>25</v>
      </c>
      <c r="B66" s="135">
        <f>'将来負担比率（分子）の構造'!I$41</f>
        <v>71446</v>
      </c>
      <c r="C66" s="135"/>
      <c r="D66" s="135"/>
      <c r="E66" s="135">
        <f>'将来負担比率（分子）の構造'!J$41</f>
        <v>68186</v>
      </c>
      <c r="F66" s="135"/>
      <c r="G66" s="135"/>
      <c r="H66" s="135">
        <f>'将来負担比率（分子）の構造'!K$41</f>
        <v>67104</v>
      </c>
      <c r="I66" s="135"/>
      <c r="J66" s="135"/>
      <c r="K66" s="135">
        <f>'将来負担比率（分子）の構造'!L$41</f>
        <v>65848</v>
      </c>
      <c r="L66" s="135"/>
      <c r="M66" s="135"/>
      <c r="N66" s="135">
        <f>'将来負担比率（分子）の構造'!M$41</f>
        <v>63308</v>
      </c>
      <c r="O66" s="135"/>
      <c r="P66" s="135"/>
    </row>
    <row r="67" spans="1:16">
      <c r="A67" s="135" t="s">
        <v>62</v>
      </c>
      <c r="B67" s="135" t="e">
        <f>NA()</f>
        <v>#N/A</v>
      </c>
      <c r="C67" s="135">
        <f>IF(ISNUMBER('将来負担比率（分子）の構造'!I$52), IF('将来負担比率（分子）の構造'!I$52 &lt; 0, 0, '将来負担比率（分子）の構造'!I$52), NA())</f>
        <v>20165</v>
      </c>
      <c r="D67" s="135" t="e">
        <f>NA()</f>
        <v>#N/A</v>
      </c>
      <c r="E67" s="135" t="e">
        <f>NA()</f>
        <v>#N/A</v>
      </c>
      <c r="F67" s="135">
        <f>IF(ISNUMBER('将来負担比率（分子）の構造'!J$52), IF('将来負担比率（分子）の構造'!J$52 &lt; 0, 0, '将来負担比率（分子）の構造'!J$52), NA())</f>
        <v>13687</v>
      </c>
      <c r="G67" s="135" t="e">
        <f>NA()</f>
        <v>#N/A</v>
      </c>
      <c r="H67" s="135" t="e">
        <f>NA()</f>
        <v>#N/A</v>
      </c>
      <c r="I67" s="135">
        <f>IF(ISNUMBER('将来負担比率（分子）の構造'!K$52), IF('将来負担比率（分子）の構造'!K$52 &lt; 0, 0, '将来負担比率（分子）の構造'!K$52), NA())</f>
        <v>14217</v>
      </c>
      <c r="J67" s="135" t="e">
        <f>NA()</f>
        <v>#N/A</v>
      </c>
      <c r="K67" s="135" t="e">
        <f>NA()</f>
        <v>#N/A</v>
      </c>
      <c r="L67" s="135">
        <f>IF(ISNUMBER('将来負担比率（分子）の構造'!L$52), IF('将来負担比率（分子）の構造'!L$52 &lt; 0, 0, '将来負担比率（分子）の構造'!L$52), NA())</f>
        <v>11401</v>
      </c>
      <c r="M67" s="135" t="e">
        <f>NA()</f>
        <v>#N/A</v>
      </c>
      <c r="N67" s="135" t="e">
        <f>NA()</f>
        <v>#N/A</v>
      </c>
      <c r="O67" s="135">
        <f>IF(ISNUMBER('将来負担比率（分子）の構造'!M$52), IF('将来負担比率（分子）の構造'!M$52 &lt; 0, 0, '将来負担比率（分子）の構造'!M$52), NA())</f>
        <v>3203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15476252</v>
      </c>
      <c r="S5" s="639"/>
      <c r="T5" s="639"/>
      <c r="U5" s="639"/>
      <c r="V5" s="639"/>
      <c r="W5" s="639"/>
      <c r="X5" s="639"/>
      <c r="Y5" s="686"/>
      <c r="Z5" s="699">
        <v>24.8</v>
      </c>
      <c r="AA5" s="699"/>
      <c r="AB5" s="699"/>
      <c r="AC5" s="699"/>
      <c r="AD5" s="700">
        <v>14945679</v>
      </c>
      <c r="AE5" s="700"/>
      <c r="AF5" s="700"/>
      <c r="AG5" s="700"/>
      <c r="AH5" s="700"/>
      <c r="AI5" s="700"/>
      <c r="AJ5" s="700"/>
      <c r="AK5" s="700"/>
      <c r="AL5" s="687">
        <v>46.2</v>
      </c>
      <c r="AM5" s="656"/>
      <c r="AN5" s="656"/>
      <c r="AO5" s="688"/>
      <c r="AP5" s="675" t="s">
        <v>206</v>
      </c>
      <c r="AQ5" s="676"/>
      <c r="AR5" s="676"/>
      <c r="AS5" s="676"/>
      <c r="AT5" s="676"/>
      <c r="AU5" s="676"/>
      <c r="AV5" s="676"/>
      <c r="AW5" s="676"/>
      <c r="AX5" s="676"/>
      <c r="AY5" s="676"/>
      <c r="AZ5" s="676"/>
      <c r="BA5" s="676"/>
      <c r="BB5" s="676"/>
      <c r="BC5" s="676"/>
      <c r="BD5" s="676"/>
      <c r="BE5" s="676"/>
      <c r="BF5" s="677"/>
      <c r="BG5" s="588">
        <v>14834806</v>
      </c>
      <c r="BH5" s="589"/>
      <c r="BI5" s="589"/>
      <c r="BJ5" s="589"/>
      <c r="BK5" s="589"/>
      <c r="BL5" s="589"/>
      <c r="BM5" s="589"/>
      <c r="BN5" s="590"/>
      <c r="BO5" s="641">
        <v>95.9</v>
      </c>
      <c r="BP5" s="641"/>
      <c r="BQ5" s="641"/>
      <c r="BR5" s="641"/>
      <c r="BS5" s="642">
        <v>197947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652666</v>
      </c>
      <c r="S6" s="589"/>
      <c r="T6" s="589"/>
      <c r="U6" s="589"/>
      <c r="V6" s="589"/>
      <c r="W6" s="589"/>
      <c r="X6" s="589"/>
      <c r="Y6" s="590"/>
      <c r="Z6" s="641">
        <v>1</v>
      </c>
      <c r="AA6" s="641"/>
      <c r="AB6" s="641"/>
      <c r="AC6" s="641"/>
      <c r="AD6" s="642">
        <v>652666</v>
      </c>
      <c r="AE6" s="642"/>
      <c r="AF6" s="642"/>
      <c r="AG6" s="642"/>
      <c r="AH6" s="642"/>
      <c r="AI6" s="642"/>
      <c r="AJ6" s="642"/>
      <c r="AK6" s="642"/>
      <c r="AL6" s="611">
        <v>2</v>
      </c>
      <c r="AM6" s="643"/>
      <c r="AN6" s="643"/>
      <c r="AO6" s="644"/>
      <c r="AP6" s="585" t="s">
        <v>211</v>
      </c>
      <c r="AQ6" s="586"/>
      <c r="AR6" s="586"/>
      <c r="AS6" s="586"/>
      <c r="AT6" s="586"/>
      <c r="AU6" s="586"/>
      <c r="AV6" s="586"/>
      <c r="AW6" s="586"/>
      <c r="AX6" s="586"/>
      <c r="AY6" s="586"/>
      <c r="AZ6" s="586"/>
      <c r="BA6" s="586"/>
      <c r="BB6" s="586"/>
      <c r="BC6" s="586"/>
      <c r="BD6" s="586"/>
      <c r="BE6" s="586"/>
      <c r="BF6" s="587"/>
      <c r="BG6" s="588">
        <v>14834806</v>
      </c>
      <c r="BH6" s="589"/>
      <c r="BI6" s="589"/>
      <c r="BJ6" s="589"/>
      <c r="BK6" s="589"/>
      <c r="BL6" s="589"/>
      <c r="BM6" s="589"/>
      <c r="BN6" s="590"/>
      <c r="BO6" s="641">
        <v>95.9</v>
      </c>
      <c r="BP6" s="641"/>
      <c r="BQ6" s="641"/>
      <c r="BR6" s="641"/>
      <c r="BS6" s="642">
        <v>197947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330918</v>
      </c>
      <c r="CS6" s="589"/>
      <c r="CT6" s="589"/>
      <c r="CU6" s="589"/>
      <c r="CV6" s="589"/>
      <c r="CW6" s="589"/>
      <c r="CX6" s="589"/>
      <c r="CY6" s="590"/>
      <c r="CZ6" s="641">
        <v>0.5</v>
      </c>
      <c r="DA6" s="641"/>
      <c r="DB6" s="641"/>
      <c r="DC6" s="641"/>
      <c r="DD6" s="594" t="s">
        <v>213</v>
      </c>
      <c r="DE6" s="589"/>
      <c r="DF6" s="589"/>
      <c r="DG6" s="589"/>
      <c r="DH6" s="589"/>
      <c r="DI6" s="589"/>
      <c r="DJ6" s="589"/>
      <c r="DK6" s="589"/>
      <c r="DL6" s="589"/>
      <c r="DM6" s="589"/>
      <c r="DN6" s="589"/>
      <c r="DO6" s="589"/>
      <c r="DP6" s="590"/>
      <c r="DQ6" s="594">
        <v>330918</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20744</v>
      </c>
      <c r="S7" s="589"/>
      <c r="T7" s="589"/>
      <c r="U7" s="589"/>
      <c r="V7" s="589"/>
      <c r="W7" s="589"/>
      <c r="X7" s="589"/>
      <c r="Y7" s="590"/>
      <c r="Z7" s="641">
        <v>0</v>
      </c>
      <c r="AA7" s="641"/>
      <c r="AB7" s="641"/>
      <c r="AC7" s="641"/>
      <c r="AD7" s="642">
        <v>20744</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6215063</v>
      </c>
      <c r="BH7" s="589"/>
      <c r="BI7" s="589"/>
      <c r="BJ7" s="589"/>
      <c r="BK7" s="589"/>
      <c r="BL7" s="589"/>
      <c r="BM7" s="589"/>
      <c r="BN7" s="590"/>
      <c r="BO7" s="641">
        <v>40.200000000000003</v>
      </c>
      <c r="BP7" s="641"/>
      <c r="BQ7" s="641"/>
      <c r="BR7" s="641"/>
      <c r="BS7" s="642">
        <v>197947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9367128</v>
      </c>
      <c r="CS7" s="589"/>
      <c r="CT7" s="589"/>
      <c r="CU7" s="589"/>
      <c r="CV7" s="589"/>
      <c r="CW7" s="589"/>
      <c r="CX7" s="589"/>
      <c r="CY7" s="590"/>
      <c r="CZ7" s="641">
        <v>15.6</v>
      </c>
      <c r="DA7" s="641"/>
      <c r="DB7" s="641"/>
      <c r="DC7" s="641"/>
      <c r="DD7" s="594">
        <v>1100617</v>
      </c>
      <c r="DE7" s="589"/>
      <c r="DF7" s="589"/>
      <c r="DG7" s="589"/>
      <c r="DH7" s="589"/>
      <c r="DI7" s="589"/>
      <c r="DJ7" s="589"/>
      <c r="DK7" s="589"/>
      <c r="DL7" s="589"/>
      <c r="DM7" s="589"/>
      <c r="DN7" s="589"/>
      <c r="DO7" s="589"/>
      <c r="DP7" s="590"/>
      <c r="DQ7" s="594">
        <v>8491167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59366</v>
      </c>
      <c r="S8" s="589"/>
      <c r="T8" s="589"/>
      <c r="U8" s="589"/>
      <c r="V8" s="589"/>
      <c r="W8" s="589"/>
      <c r="X8" s="589"/>
      <c r="Y8" s="590"/>
      <c r="Z8" s="641">
        <v>0.1</v>
      </c>
      <c r="AA8" s="641"/>
      <c r="AB8" s="641"/>
      <c r="AC8" s="641"/>
      <c r="AD8" s="642">
        <v>59366</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190081</v>
      </c>
      <c r="BH8" s="589"/>
      <c r="BI8" s="589"/>
      <c r="BJ8" s="589"/>
      <c r="BK8" s="589"/>
      <c r="BL8" s="589"/>
      <c r="BM8" s="589"/>
      <c r="BN8" s="590"/>
      <c r="BO8" s="641">
        <v>1.2</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19068902</v>
      </c>
      <c r="CS8" s="589"/>
      <c r="CT8" s="589"/>
      <c r="CU8" s="589"/>
      <c r="CV8" s="589"/>
      <c r="CW8" s="589"/>
      <c r="CX8" s="589"/>
      <c r="CY8" s="590"/>
      <c r="CZ8" s="641">
        <v>31.7</v>
      </c>
      <c r="DA8" s="641"/>
      <c r="DB8" s="641"/>
      <c r="DC8" s="641"/>
      <c r="DD8" s="594">
        <v>264400</v>
      </c>
      <c r="DE8" s="589"/>
      <c r="DF8" s="589"/>
      <c r="DG8" s="589"/>
      <c r="DH8" s="589"/>
      <c r="DI8" s="589"/>
      <c r="DJ8" s="589"/>
      <c r="DK8" s="589"/>
      <c r="DL8" s="589"/>
      <c r="DM8" s="589"/>
      <c r="DN8" s="589"/>
      <c r="DO8" s="589"/>
      <c r="DP8" s="590"/>
      <c r="DQ8" s="594">
        <v>8837786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40864</v>
      </c>
      <c r="S9" s="589"/>
      <c r="T9" s="589"/>
      <c r="U9" s="589"/>
      <c r="V9" s="589"/>
      <c r="W9" s="589"/>
      <c r="X9" s="589"/>
      <c r="Y9" s="590"/>
      <c r="Z9" s="641">
        <v>0.1</v>
      </c>
      <c r="AA9" s="641"/>
      <c r="AB9" s="641"/>
      <c r="AC9" s="641"/>
      <c r="AD9" s="642">
        <v>40864</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4503754</v>
      </c>
      <c r="BH9" s="589"/>
      <c r="BI9" s="589"/>
      <c r="BJ9" s="589"/>
      <c r="BK9" s="589"/>
      <c r="BL9" s="589"/>
      <c r="BM9" s="589"/>
      <c r="BN9" s="590"/>
      <c r="BO9" s="641">
        <v>29.1</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4333281</v>
      </c>
      <c r="CS9" s="589"/>
      <c r="CT9" s="589"/>
      <c r="CU9" s="589"/>
      <c r="CV9" s="589"/>
      <c r="CW9" s="589"/>
      <c r="CX9" s="589"/>
      <c r="CY9" s="590"/>
      <c r="CZ9" s="641">
        <v>7.2</v>
      </c>
      <c r="DA9" s="641"/>
      <c r="DB9" s="641"/>
      <c r="DC9" s="641"/>
      <c r="DD9" s="594">
        <v>1115698</v>
      </c>
      <c r="DE9" s="589"/>
      <c r="DF9" s="589"/>
      <c r="DG9" s="589"/>
      <c r="DH9" s="589"/>
      <c r="DI9" s="589"/>
      <c r="DJ9" s="589"/>
      <c r="DK9" s="589"/>
      <c r="DL9" s="589"/>
      <c r="DM9" s="589"/>
      <c r="DN9" s="589"/>
      <c r="DO9" s="589"/>
      <c r="DP9" s="590"/>
      <c r="DQ9" s="594">
        <v>3589749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1371255</v>
      </c>
      <c r="S10" s="589"/>
      <c r="T10" s="589"/>
      <c r="U10" s="589"/>
      <c r="V10" s="589"/>
      <c r="W10" s="589"/>
      <c r="X10" s="589"/>
      <c r="Y10" s="590"/>
      <c r="Z10" s="641">
        <v>2.2000000000000002</v>
      </c>
      <c r="AA10" s="641"/>
      <c r="AB10" s="641"/>
      <c r="AC10" s="641"/>
      <c r="AD10" s="642">
        <v>1371255</v>
      </c>
      <c r="AE10" s="642"/>
      <c r="AF10" s="642"/>
      <c r="AG10" s="642"/>
      <c r="AH10" s="642"/>
      <c r="AI10" s="642"/>
      <c r="AJ10" s="642"/>
      <c r="AK10" s="642"/>
      <c r="AL10" s="611">
        <v>4.2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305621</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41485</v>
      </c>
      <c r="CS10" s="589"/>
      <c r="CT10" s="589"/>
      <c r="CU10" s="589"/>
      <c r="CV10" s="589"/>
      <c r="CW10" s="589"/>
      <c r="CX10" s="589"/>
      <c r="CY10" s="590"/>
      <c r="CZ10" s="641">
        <v>0.1</v>
      </c>
      <c r="DA10" s="641"/>
      <c r="DB10" s="641"/>
      <c r="DC10" s="641"/>
      <c r="DD10" s="594">
        <v>1075</v>
      </c>
      <c r="DE10" s="589"/>
      <c r="DF10" s="589"/>
      <c r="DG10" s="589"/>
      <c r="DH10" s="589"/>
      <c r="DI10" s="589"/>
      <c r="DJ10" s="589"/>
      <c r="DK10" s="589"/>
      <c r="DL10" s="589"/>
      <c r="DM10" s="589"/>
      <c r="DN10" s="589"/>
      <c r="DO10" s="589"/>
      <c r="DP10" s="590"/>
      <c r="DQ10" s="594">
        <v>41010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56828</v>
      </c>
      <c r="S11" s="589"/>
      <c r="T11" s="589"/>
      <c r="U11" s="589"/>
      <c r="V11" s="589"/>
      <c r="W11" s="589"/>
      <c r="X11" s="589"/>
      <c r="Y11" s="590"/>
      <c r="Z11" s="641">
        <v>0.1</v>
      </c>
      <c r="AA11" s="641"/>
      <c r="AB11" s="641"/>
      <c r="AC11" s="641"/>
      <c r="AD11" s="642">
        <v>56828</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1215607</v>
      </c>
      <c r="BH11" s="589"/>
      <c r="BI11" s="589"/>
      <c r="BJ11" s="589"/>
      <c r="BK11" s="589"/>
      <c r="BL11" s="589"/>
      <c r="BM11" s="589"/>
      <c r="BN11" s="590"/>
      <c r="BO11" s="641">
        <v>7.9</v>
      </c>
      <c r="BP11" s="641"/>
      <c r="BQ11" s="641"/>
      <c r="BR11" s="641"/>
      <c r="BS11" s="594">
        <v>197947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4201728</v>
      </c>
      <c r="CS11" s="589"/>
      <c r="CT11" s="589"/>
      <c r="CU11" s="589"/>
      <c r="CV11" s="589"/>
      <c r="CW11" s="589"/>
      <c r="CX11" s="589"/>
      <c r="CY11" s="590"/>
      <c r="CZ11" s="641">
        <v>7</v>
      </c>
      <c r="DA11" s="641"/>
      <c r="DB11" s="641"/>
      <c r="DC11" s="641"/>
      <c r="DD11" s="594">
        <v>3054258</v>
      </c>
      <c r="DE11" s="589"/>
      <c r="DF11" s="589"/>
      <c r="DG11" s="589"/>
      <c r="DH11" s="589"/>
      <c r="DI11" s="589"/>
      <c r="DJ11" s="589"/>
      <c r="DK11" s="589"/>
      <c r="DL11" s="589"/>
      <c r="DM11" s="589"/>
      <c r="DN11" s="589"/>
      <c r="DO11" s="589"/>
      <c r="DP11" s="590"/>
      <c r="DQ11" s="594">
        <v>1320038</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7379514</v>
      </c>
      <c r="BH12" s="589"/>
      <c r="BI12" s="589"/>
      <c r="BJ12" s="589"/>
      <c r="BK12" s="589"/>
      <c r="BL12" s="589"/>
      <c r="BM12" s="589"/>
      <c r="BN12" s="590"/>
      <c r="BO12" s="641">
        <v>47.7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656692</v>
      </c>
      <c r="CS12" s="589"/>
      <c r="CT12" s="589"/>
      <c r="CU12" s="589"/>
      <c r="CV12" s="589"/>
      <c r="CW12" s="589"/>
      <c r="CX12" s="589"/>
      <c r="CY12" s="590"/>
      <c r="CZ12" s="641">
        <v>1.1000000000000001</v>
      </c>
      <c r="DA12" s="641"/>
      <c r="DB12" s="641"/>
      <c r="DC12" s="641"/>
      <c r="DD12" s="594">
        <v>182918</v>
      </c>
      <c r="DE12" s="589"/>
      <c r="DF12" s="589"/>
      <c r="DG12" s="589"/>
      <c r="DH12" s="589"/>
      <c r="DI12" s="589"/>
      <c r="DJ12" s="589"/>
      <c r="DK12" s="589"/>
      <c r="DL12" s="589"/>
      <c r="DM12" s="589"/>
      <c r="DN12" s="589"/>
      <c r="DO12" s="589"/>
      <c r="DP12" s="590"/>
      <c r="DQ12" s="594">
        <v>635889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35592</v>
      </c>
      <c r="S13" s="589"/>
      <c r="T13" s="589"/>
      <c r="U13" s="589"/>
      <c r="V13" s="589"/>
      <c r="W13" s="589"/>
      <c r="X13" s="589"/>
      <c r="Y13" s="590"/>
      <c r="Z13" s="641">
        <v>0.1</v>
      </c>
      <c r="AA13" s="641"/>
      <c r="AB13" s="641"/>
      <c r="AC13" s="641"/>
      <c r="AD13" s="642">
        <v>35592</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7269308</v>
      </c>
      <c r="BH13" s="589"/>
      <c r="BI13" s="589"/>
      <c r="BJ13" s="589"/>
      <c r="BK13" s="589"/>
      <c r="BL13" s="589"/>
      <c r="BM13" s="589"/>
      <c r="BN13" s="590"/>
      <c r="BO13" s="641">
        <v>47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6001579</v>
      </c>
      <c r="CS13" s="589"/>
      <c r="CT13" s="589"/>
      <c r="CU13" s="589"/>
      <c r="CV13" s="589"/>
      <c r="CW13" s="589"/>
      <c r="CX13" s="589"/>
      <c r="CY13" s="590"/>
      <c r="CZ13" s="641">
        <v>10</v>
      </c>
      <c r="DA13" s="641"/>
      <c r="DB13" s="641"/>
      <c r="DC13" s="641"/>
      <c r="DD13" s="594">
        <v>4366023</v>
      </c>
      <c r="DE13" s="589"/>
      <c r="DF13" s="589"/>
      <c r="DG13" s="589"/>
      <c r="DH13" s="589"/>
      <c r="DI13" s="589"/>
      <c r="DJ13" s="589"/>
      <c r="DK13" s="589"/>
      <c r="DL13" s="589"/>
      <c r="DM13" s="589"/>
      <c r="DN13" s="589"/>
      <c r="DO13" s="589"/>
      <c r="DP13" s="590"/>
      <c r="DQ13" s="594">
        <v>2326979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339808</v>
      </c>
      <c r="BH14" s="589"/>
      <c r="BI14" s="589"/>
      <c r="BJ14" s="589"/>
      <c r="BK14" s="589"/>
      <c r="BL14" s="589"/>
      <c r="BM14" s="589"/>
      <c r="BN14" s="590"/>
      <c r="BO14" s="641">
        <v>2.2000000000000002</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2126975</v>
      </c>
      <c r="CS14" s="589"/>
      <c r="CT14" s="589"/>
      <c r="CU14" s="589"/>
      <c r="CV14" s="589"/>
      <c r="CW14" s="589"/>
      <c r="CX14" s="589"/>
      <c r="CY14" s="590"/>
      <c r="CZ14" s="641">
        <v>3.5</v>
      </c>
      <c r="DA14" s="641"/>
      <c r="DB14" s="641"/>
      <c r="DC14" s="641"/>
      <c r="DD14" s="594">
        <v>574163</v>
      </c>
      <c r="DE14" s="589"/>
      <c r="DF14" s="589"/>
      <c r="DG14" s="589"/>
      <c r="DH14" s="589"/>
      <c r="DI14" s="589"/>
      <c r="DJ14" s="589"/>
      <c r="DK14" s="589"/>
      <c r="DL14" s="589"/>
      <c r="DM14" s="589"/>
      <c r="DN14" s="589"/>
      <c r="DO14" s="589"/>
      <c r="DP14" s="590"/>
      <c r="DQ14" s="594">
        <v>1608504</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59572</v>
      </c>
      <c r="S15" s="589"/>
      <c r="T15" s="589"/>
      <c r="U15" s="589"/>
      <c r="V15" s="589"/>
      <c r="W15" s="589"/>
      <c r="X15" s="589"/>
      <c r="Y15" s="590"/>
      <c r="Z15" s="641">
        <v>0.1</v>
      </c>
      <c r="AA15" s="641"/>
      <c r="AB15" s="641"/>
      <c r="AC15" s="641"/>
      <c r="AD15" s="642">
        <v>59572</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900414</v>
      </c>
      <c r="BH15" s="589"/>
      <c r="BI15" s="589"/>
      <c r="BJ15" s="589"/>
      <c r="BK15" s="589"/>
      <c r="BL15" s="589"/>
      <c r="BM15" s="589"/>
      <c r="BN15" s="590"/>
      <c r="BO15" s="641">
        <v>5.8</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5148689</v>
      </c>
      <c r="CS15" s="589"/>
      <c r="CT15" s="589"/>
      <c r="CU15" s="589"/>
      <c r="CV15" s="589"/>
      <c r="CW15" s="589"/>
      <c r="CX15" s="589"/>
      <c r="CY15" s="590"/>
      <c r="CZ15" s="641">
        <v>8.5</v>
      </c>
      <c r="DA15" s="641"/>
      <c r="DB15" s="641"/>
      <c r="DC15" s="641"/>
      <c r="DD15" s="594">
        <v>1132329</v>
      </c>
      <c r="DE15" s="589"/>
      <c r="DF15" s="589"/>
      <c r="DG15" s="589"/>
      <c r="DH15" s="589"/>
      <c r="DI15" s="589"/>
      <c r="DJ15" s="589"/>
      <c r="DK15" s="589"/>
      <c r="DL15" s="589"/>
      <c r="DM15" s="589"/>
      <c r="DN15" s="589"/>
      <c r="DO15" s="589"/>
      <c r="DP15" s="590"/>
      <c r="DQ15" s="594">
        <v>4096087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16493086</v>
      </c>
      <c r="S16" s="589"/>
      <c r="T16" s="589"/>
      <c r="U16" s="589"/>
      <c r="V16" s="589"/>
      <c r="W16" s="589"/>
      <c r="X16" s="589"/>
      <c r="Y16" s="590"/>
      <c r="Z16" s="641">
        <v>26.4</v>
      </c>
      <c r="AA16" s="641"/>
      <c r="AB16" s="641"/>
      <c r="AC16" s="641"/>
      <c r="AD16" s="642">
        <v>14915729</v>
      </c>
      <c r="AE16" s="642"/>
      <c r="AF16" s="642"/>
      <c r="AG16" s="642"/>
      <c r="AH16" s="642"/>
      <c r="AI16" s="642"/>
      <c r="AJ16" s="642"/>
      <c r="AK16" s="642"/>
      <c r="AL16" s="611">
        <v>46.1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214141</v>
      </c>
      <c r="CS16" s="589"/>
      <c r="CT16" s="589"/>
      <c r="CU16" s="589"/>
      <c r="CV16" s="589"/>
      <c r="CW16" s="589"/>
      <c r="CX16" s="589"/>
      <c r="CY16" s="590"/>
      <c r="CZ16" s="641">
        <v>0.4</v>
      </c>
      <c r="DA16" s="641"/>
      <c r="DB16" s="641"/>
      <c r="DC16" s="641"/>
      <c r="DD16" s="594" t="s">
        <v>219</v>
      </c>
      <c r="DE16" s="589"/>
      <c r="DF16" s="589"/>
      <c r="DG16" s="589"/>
      <c r="DH16" s="589"/>
      <c r="DI16" s="589"/>
      <c r="DJ16" s="589"/>
      <c r="DK16" s="589"/>
      <c r="DL16" s="589"/>
      <c r="DM16" s="589"/>
      <c r="DN16" s="589"/>
      <c r="DO16" s="589"/>
      <c r="DP16" s="590"/>
      <c r="DQ16" s="594">
        <v>132014</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14915729</v>
      </c>
      <c r="S17" s="589"/>
      <c r="T17" s="589"/>
      <c r="U17" s="589"/>
      <c r="V17" s="589"/>
      <c r="W17" s="589"/>
      <c r="X17" s="589"/>
      <c r="Y17" s="590"/>
      <c r="Z17" s="641">
        <v>23.9</v>
      </c>
      <c r="AA17" s="641"/>
      <c r="AB17" s="641"/>
      <c r="AC17" s="641"/>
      <c r="AD17" s="642">
        <v>14915729</v>
      </c>
      <c r="AE17" s="642"/>
      <c r="AF17" s="642"/>
      <c r="AG17" s="642"/>
      <c r="AH17" s="642"/>
      <c r="AI17" s="642"/>
      <c r="AJ17" s="642"/>
      <c r="AK17" s="642"/>
      <c r="AL17" s="611">
        <v>46.1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7</v>
      </c>
      <c r="BH17" s="589"/>
      <c r="BI17" s="589"/>
      <c r="BJ17" s="589"/>
      <c r="BK17" s="589"/>
      <c r="BL17" s="589"/>
      <c r="BM17" s="589"/>
      <c r="BN17" s="590"/>
      <c r="BO17" s="641">
        <v>0</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8741404</v>
      </c>
      <c r="CS17" s="589"/>
      <c r="CT17" s="589"/>
      <c r="CU17" s="589"/>
      <c r="CV17" s="589"/>
      <c r="CW17" s="589"/>
      <c r="CX17" s="589"/>
      <c r="CY17" s="590"/>
      <c r="CZ17" s="641">
        <v>14.5</v>
      </c>
      <c r="DA17" s="641"/>
      <c r="DB17" s="641"/>
      <c r="DC17" s="641"/>
      <c r="DD17" s="594" t="s">
        <v>219</v>
      </c>
      <c r="DE17" s="589"/>
      <c r="DF17" s="589"/>
      <c r="DG17" s="589"/>
      <c r="DH17" s="589"/>
      <c r="DI17" s="589"/>
      <c r="DJ17" s="589"/>
      <c r="DK17" s="589"/>
      <c r="DL17" s="589"/>
      <c r="DM17" s="589"/>
      <c r="DN17" s="589"/>
      <c r="DO17" s="589"/>
      <c r="DP17" s="590"/>
      <c r="DQ17" s="594">
        <v>8422131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1577215</v>
      </c>
      <c r="S18" s="589"/>
      <c r="T18" s="589"/>
      <c r="U18" s="589"/>
      <c r="V18" s="589"/>
      <c r="W18" s="589"/>
      <c r="X18" s="589"/>
      <c r="Y18" s="590"/>
      <c r="Z18" s="641">
        <v>2.5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142</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641446</v>
      </c>
      <c r="BH19" s="589"/>
      <c r="BI19" s="589"/>
      <c r="BJ19" s="589"/>
      <c r="BK19" s="589"/>
      <c r="BL19" s="589"/>
      <c r="BM19" s="589"/>
      <c r="BN19" s="590"/>
      <c r="BO19" s="641">
        <v>4.0999999999999996</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34266225</v>
      </c>
      <c r="S20" s="589"/>
      <c r="T20" s="589"/>
      <c r="U20" s="589"/>
      <c r="V20" s="589"/>
      <c r="W20" s="589"/>
      <c r="X20" s="589"/>
      <c r="Y20" s="590"/>
      <c r="Z20" s="641">
        <v>54.8</v>
      </c>
      <c r="AA20" s="641"/>
      <c r="AB20" s="641"/>
      <c r="AC20" s="641"/>
      <c r="AD20" s="642">
        <v>32158295</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641446</v>
      </c>
      <c r="BH20" s="589"/>
      <c r="BI20" s="589"/>
      <c r="BJ20" s="589"/>
      <c r="BK20" s="589"/>
      <c r="BL20" s="589"/>
      <c r="BM20" s="589"/>
      <c r="BN20" s="590"/>
      <c r="BO20" s="641">
        <v>4.0999999999999996</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60232922</v>
      </c>
      <c r="CS20" s="589"/>
      <c r="CT20" s="589"/>
      <c r="CU20" s="589"/>
      <c r="CV20" s="589"/>
      <c r="CW20" s="589"/>
      <c r="CX20" s="589"/>
      <c r="CY20" s="590"/>
      <c r="CZ20" s="641">
        <v>100</v>
      </c>
      <c r="DA20" s="641"/>
      <c r="DB20" s="641"/>
      <c r="DC20" s="641"/>
      <c r="DD20" s="594">
        <v>11791481</v>
      </c>
      <c r="DE20" s="589"/>
      <c r="DF20" s="589"/>
      <c r="DG20" s="589"/>
      <c r="DH20" s="589"/>
      <c r="DI20" s="589"/>
      <c r="DJ20" s="589"/>
      <c r="DK20" s="589"/>
      <c r="DL20" s="589"/>
      <c r="DM20" s="589"/>
      <c r="DN20" s="589"/>
      <c r="DO20" s="589"/>
      <c r="DP20" s="590"/>
      <c r="DQ20" s="594">
        <v>39832272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26332</v>
      </c>
      <c r="S21" s="589"/>
      <c r="T21" s="589"/>
      <c r="U21" s="589"/>
      <c r="V21" s="589"/>
      <c r="W21" s="589"/>
      <c r="X21" s="589"/>
      <c r="Y21" s="590"/>
      <c r="Z21" s="641">
        <v>0</v>
      </c>
      <c r="AA21" s="641"/>
      <c r="AB21" s="641"/>
      <c r="AC21" s="641"/>
      <c r="AD21" s="642">
        <v>26332</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110873</v>
      </c>
      <c r="BH21" s="589"/>
      <c r="BI21" s="589"/>
      <c r="BJ21" s="589"/>
      <c r="BK21" s="589"/>
      <c r="BL21" s="589"/>
      <c r="BM21" s="589"/>
      <c r="BN21" s="590"/>
      <c r="BO21" s="641">
        <v>0.7</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625289</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1438415</v>
      </c>
      <c r="S23" s="589"/>
      <c r="T23" s="589"/>
      <c r="U23" s="589"/>
      <c r="V23" s="589"/>
      <c r="W23" s="589"/>
      <c r="X23" s="589"/>
      <c r="Y23" s="590"/>
      <c r="Z23" s="641">
        <v>2.2999999999999998</v>
      </c>
      <c r="AA23" s="641"/>
      <c r="AB23" s="641"/>
      <c r="AC23" s="641"/>
      <c r="AD23" s="642">
        <v>45647</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530573</v>
      </c>
      <c r="BH23" s="589"/>
      <c r="BI23" s="589"/>
      <c r="BJ23" s="589"/>
      <c r="BK23" s="589"/>
      <c r="BL23" s="589"/>
      <c r="BM23" s="589"/>
      <c r="BN23" s="590"/>
      <c r="BO23" s="641">
        <v>3.4</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208214</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31122343</v>
      </c>
      <c r="CS24" s="639"/>
      <c r="CT24" s="639"/>
      <c r="CU24" s="639"/>
      <c r="CV24" s="639"/>
      <c r="CW24" s="639"/>
      <c r="CX24" s="639"/>
      <c r="CY24" s="686"/>
      <c r="CZ24" s="690">
        <v>51.7</v>
      </c>
      <c r="DA24" s="691"/>
      <c r="DB24" s="691"/>
      <c r="DC24" s="692"/>
      <c r="DD24" s="685">
        <v>21410806</v>
      </c>
      <c r="DE24" s="639"/>
      <c r="DF24" s="639"/>
      <c r="DG24" s="639"/>
      <c r="DH24" s="639"/>
      <c r="DI24" s="639"/>
      <c r="DJ24" s="639"/>
      <c r="DK24" s="686"/>
      <c r="DL24" s="685">
        <v>20621099</v>
      </c>
      <c r="DM24" s="639"/>
      <c r="DN24" s="639"/>
      <c r="DO24" s="639"/>
      <c r="DP24" s="639"/>
      <c r="DQ24" s="639"/>
      <c r="DR24" s="639"/>
      <c r="DS24" s="639"/>
      <c r="DT24" s="639"/>
      <c r="DU24" s="639"/>
      <c r="DV24" s="686"/>
      <c r="DW24" s="687">
        <v>59.4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8313460</v>
      </c>
      <c r="S25" s="589"/>
      <c r="T25" s="589"/>
      <c r="U25" s="589"/>
      <c r="V25" s="589"/>
      <c r="W25" s="589"/>
      <c r="X25" s="589"/>
      <c r="Y25" s="590"/>
      <c r="Z25" s="641">
        <v>13.3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9435035</v>
      </c>
      <c r="CS25" s="607"/>
      <c r="CT25" s="607"/>
      <c r="CU25" s="607"/>
      <c r="CV25" s="607"/>
      <c r="CW25" s="607"/>
      <c r="CX25" s="607"/>
      <c r="CY25" s="608"/>
      <c r="CZ25" s="591">
        <v>15.7</v>
      </c>
      <c r="DA25" s="609"/>
      <c r="DB25" s="609"/>
      <c r="DC25" s="610"/>
      <c r="DD25" s="594">
        <v>8751859</v>
      </c>
      <c r="DE25" s="607"/>
      <c r="DF25" s="607"/>
      <c r="DG25" s="607"/>
      <c r="DH25" s="607"/>
      <c r="DI25" s="607"/>
      <c r="DJ25" s="607"/>
      <c r="DK25" s="608"/>
      <c r="DL25" s="594">
        <v>8746540</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3143</v>
      </c>
      <c r="S26" s="589"/>
      <c r="T26" s="589"/>
      <c r="U26" s="589"/>
      <c r="V26" s="589"/>
      <c r="W26" s="589"/>
      <c r="X26" s="589"/>
      <c r="Y26" s="590"/>
      <c r="Z26" s="641">
        <v>0</v>
      </c>
      <c r="AA26" s="641"/>
      <c r="AB26" s="641"/>
      <c r="AC26" s="641"/>
      <c r="AD26" s="642">
        <v>3143</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6285159</v>
      </c>
      <c r="CS26" s="589"/>
      <c r="CT26" s="589"/>
      <c r="CU26" s="589"/>
      <c r="CV26" s="589"/>
      <c r="CW26" s="589"/>
      <c r="CX26" s="589"/>
      <c r="CY26" s="590"/>
      <c r="CZ26" s="591">
        <v>10.4</v>
      </c>
      <c r="DA26" s="609"/>
      <c r="DB26" s="609"/>
      <c r="DC26" s="610"/>
      <c r="DD26" s="594">
        <v>5679722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5785041</v>
      </c>
      <c r="S27" s="589"/>
      <c r="T27" s="589"/>
      <c r="U27" s="589"/>
      <c r="V27" s="589"/>
      <c r="W27" s="589"/>
      <c r="X27" s="589"/>
      <c r="Y27" s="590"/>
      <c r="Z27" s="641">
        <v>9.3000000000000007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15476252</v>
      </c>
      <c r="BH27" s="589"/>
      <c r="BI27" s="589"/>
      <c r="BJ27" s="589"/>
      <c r="BK27" s="589"/>
      <c r="BL27" s="589"/>
      <c r="BM27" s="589"/>
      <c r="BN27" s="590"/>
      <c r="BO27" s="641">
        <v>100</v>
      </c>
      <c r="BP27" s="641"/>
      <c r="BQ27" s="641"/>
      <c r="BR27" s="641"/>
      <c r="BS27" s="594">
        <v>197947</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12945904</v>
      </c>
      <c r="CS27" s="607"/>
      <c r="CT27" s="607"/>
      <c r="CU27" s="607"/>
      <c r="CV27" s="607"/>
      <c r="CW27" s="607"/>
      <c r="CX27" s="607"/>
      <c r="CY27" s="608"/>
      <c r="CZ27" s="591">
        <v>21.5</v>
      </c>
      <c r="DA27" s="609"/>
      <c r="DB27" s="609"/>
      <c r="DC27" s="610"/>
      <c r="DD27" s="594">
        <v>4236816</v>
      </c>
      <c r="DE27" s="607"/>
      <c r="DF27" s="607"/>
      <c r="DG27" s="607"/>
      <c r="DH27" s="607"/>
      <c r="DI27" s="607"/>
      <c r="DJ27" s="607"/>
      <c r="DK27" s="608"/>
      <c r="DL27" s="594">
        <v>4006023</v>
      </c>
      <c r="DM27" s="607"/>
      <c r="DN27" s="607"/>
      <c r="DO27" s="607"/>
      <c r="DP27" s="607"/>
      <c r="DQ27" s="607"/>
      <c r="DR27" s="607"/>
      <c r="DS27" s="607"/>
      <c r="DT27" s="607"/>
      <c r="DU27" s="607"/>
      <c r="DV27" s="608"/>
      <c r="DW27" s="611">
        <v>11.5</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1610411</v>
      </c>
      <c r="S28" s="589"/>
      <c r="T28" s="589"/>
      <c r="U28" s="589"/>
      <c r="V28" s="589"/>
      <c r="W28" s="589"/>
      <c r="X28" s="589"/>
      <c r="Y28" s="590"/>
      <c r="Z28" s="641">
        <v>2.6</v>
      </c>
      <c r="AA28" s="641"/>
      <c r="AB28" s="641"/>
      <c r="AC28" s="641"/>
      <c r="AD28" s="642">
        <v>84481</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8741404</v>
      </c>
      <c r="CS28" s="589"/>
      <c r="CT28" s="589"/>
      <c r="CU28" s="589"/>
      <c r="CV28" s="589"/>
      <c r="CW28" s="589"/>
      <c r="CX28" s="589"/>
      <c r="CY28" s="590"/>
      <c r="CZ28" s="591">
        <v>14.5</v>
      </c>
      <c r="DA28" s="609"/>
      <c r="DB28" s="609"/>
      <c r="DC28" s="610"/>
      <c r="DD28" s="594">
        <v>8422131</v>
      </c>
      <c r="DE28" s="589"/>
      <c r="DF28" s="589"/>
      <c r="DG28" s="589"/>
      <c r="DH28" s="589"/>
      <c r="DI28" s="589"/>
      <c r="DJ28" s="589"/>
      <c r="DK28" s="590"/>
      <c r="DL28" s="594">
        <v>7868536</v>
      </c>
      <c r="DM28" s="589"/>
      <c r="DN28" s="589"/>
      <c r="DO28" s="589"/>
      <c r="DP28" s="589"/>
      <c r="DQ28" s="589"/>
      <c r="DR28" s="589"/>
      <c r="DS28" s="589"/>
      <c r="DT28" s="589"/>
      <c r="DU28" s="589"/>
      <c r="DV28" s="590"/>
      <c r="DW28" s="611">
        <v>22.7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29370</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8740729</v>
      </c>
      <c r="CS29" s="607"/>
      <c r="CT29" s="607"/>
      <c r="CU29" s="607"/>
      <c r="CV29" s="607"/>
      <c r="CW29" s="607"/>
      <c r="CX29" s="607"/>
      <c r="CY29" s="608"/>
      <c r="CZ29" s="591">
        <v>14.5</v>
      </c>
      <c r="DA29" s="609"/>
      <c r="DB29" s="609"/>
      <c r="DC29" s="610"/>
      <c r="DD29" s="594">
        <v>8421456</v>
      </c>
      <c r="DE29" s="607"/>
      <c r="DF29" s="607"/>
      <c r="DG29" s="607"/>
      <c r="DH29" s="607"/>
      <c r="DI29" s="607"/>
      <c r="DJ29" s="607"/>
      <c r="DK29" s="608"/>
      <c r="DL29" s="594">
        <v>7867861</v>
      </c>
      <c r="DM29" s="607"/>
      <c r="DN29" s="607"/>
      <c r="DO29" s="607"/>
      <c r="DP29" s="607"/>
      <c r="DQ29" s="607"/>
      <c r="DR29" s="607"/>
      <c r="DS29" s="607"/>
      <c r="DT29" s="607"/>
      <c r="DU29" s="607"/>
      <c r="DV29" s="608"/>
      <c r="DW29" s="611">
        <v>22.7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1406601</v>
      </c>
      <c r="S30" s="589"/>
      <c r="T30" s="589"/>
      <c r="U30" s="589"/>
      <c r="V30" s="589"/>
      <c r="W30" s="589"/>
      <c r="X30" s="589"/>
      <c r="Y30" s="590"/>
      <c r="Z30" s="641">
        <v>2.2999999999999998</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98.5</v>
      </c>
      <c r="BH30" s="655"/>
      <c r="BI30" s="655"/>
      <c r="BJ30" s="655"/>
      <c r="BK30" s="655"/>
      <c r="BL30" s="655"/>
      <c r="BM30" s="656">
        <v>94.3</v>
      </c>
      <c r="BN30" s="655"/>
      <c r="BO30" s="655"/>
      <c r="BP30" s="655"/>
      <c r="BQ30" s="657"/>
      <c r="BR30" s="654">
        <v>98.3</v>
      </c>
      <c r="BS30" s="655"/>
      <c r="BT30" s="655"/>
      <c r="BU30" s="655"/>
      <c r="BV30" s="655"/>
      <c r="BW30" s="655"/>
      <c r="BX30" s="656">
        <v>93.2</v>
      </c>
      <c r="BY30" s="655"/>
      <c r="BZ30" s="655"/>
      <c r="CA30" s="655"/>
      <c r="CB30" s="657"/>
      <c r="CD30" s="660"/>
      <c r="CE30" s="661"/>
      <c r="CF30" s="625" t="s">
        <v>291</v>
      </c>
      <c r="CG30" s="622"/>
      <c r="CH30" s="622"/>
      <c r="CI30" s="622"/>
      <c r="CJ30" s="622"/>
      <c r="CK30" s="622"/>
      <c r="CL30" s="622"/>
      <c r="CM30" s="622"/>
      <c r="CN30" s="622"/>
      <c r="CO30" s="622"/>
      <c r="CP30" s="622"/>
      <c r="CQ30" s="623"/>
      <c r="CR30" s="588">
        <v>7919043</v>
      </c>
      <c r="CS30" s="589"/>
      <c r="CT30" s="589"/>
      <c r="CU30" s="589"/>
      <c r="CV30" s="589"/>
      <c r="CW30" s="589"/>
      <c r="CX30" s="589"/>
      <c r="CY30" s="590"/>
      <c r="CZ30" s="591">
        <v>13.1</v>
      </c>
      <c r="DA30" s="609"/>
      <c r="DB30" s="609"/>
      <c r="DC30" s="610"/>
      <c r="DD30" s="594">
        <v>7640780</v>
      </c>
      <c r="DE30" s="589"/>
      <c r="DF30" s="589"/>
      <c r="DG30" s="589"/>
      <c r="DH30" s="589"/>
      <c r="DI30" s="589"/>
      <c r="DJ30" s="589"/>
      <c r="DK30" s="590"/>
      <c r="DL30" s="594">
        <v>7087185</v>
      </c>
      <c r="DM30" s="589"/>
      <c r="DN30" s="589"/>
      <c r="DO30" s="589"/>
      <c r="DP30" s="589"/>
      <c r="DQ30" s="589"/>
      <c r="DR30" s="589"/>
      <c r="DS30" s="589"/>
      <c r="DT30" s="589"/>
      <c r="DU30" s="589"/>
      <c r="DV30" s="590"/>
      <c r="DW30" s="611">
        <v>20.399999999999999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2918197</v>
      </c>
      <c r="S31" s="589"/>
      <c r="T31" s="589"/>
      <c r="U31" s="589"/>
      <c r="V31" s="589"/>
      <c r="W31" s="589"/>
      <c r="X31" s="589"/>
      <c r="Y31" s="590"/>
      <c r="Z31" s="641">
        <v>4.7</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96</v>
      </c>
      <c r="BN31" s="653"/>
      <c r="BO31" s="653"/>
      <c r="BP31" s="653"/>
      <c r="BQ31" s="617"/>
      <c r="BR31" s="652">
        <v>98.8</v>
      </c>
      <c r="BS31" s="607"/>
      <c r="BT31" s="607"/>
      <c r="BU31" s="607"/>
      <c r="BV31" s="607"/>
      <c r="BW31" s="607"/>
      <c r="BX31" s="643">
        <v>95.1</v>
      </c>
      <c r="BY31" s="653"/>
      <c r="BZ31" s="653"/>
      <c r="CA31" s="653"/>
      <c r="CB31" s="617"/>
      <c r="CD31" s="660"/>
      <c r="CE31" s="661"/>
      <c r="CF31" s="625" t="s">
        <v>295</v>
      </c>
      <c r="CG31" s="622"/>
      <c r="CH31" s="622"/>
      <c r="CI31" s="622"/>
      <c r="CJ31" s="622"/>
      <c r="CK31" s="622"/>
      <c r="CL31" s="622"/>
      <c r="CM31" s="622"/>
      <c r="CN31" s="622"/>
      <c r="CO31" s="622"/>
      <c r="CP31" s="622"/>
      <c r="CQ31" s="623"/>
      <c r="CR31" s="588">
        <v>821686</v>
      </c>
      <c r="CS31" s="607"/>
      <c r="CT31" s="607"/>
      <c r="CU31" s="607"/>
      <c r="CV31" s="607"/>
      <c r="CW31" s="607"/>
      <c r="CX31" s="607"/>
      <c r="CY31" s="608"/>
      <c r="CZ31" s="591">
        <v>1.4</v>
      </c>
      <c r="DA31" s="609"/>
      <c r="DB31" s="609"/>
      <c r="DC31" s="610"/>
      <c r="DD31" s="594">
        <v>780676</v>
      </c>
      <c r="DE31" s="607"/>
      <c r="DF31" s="607"/>
      <c r="DG31" s="607"/>
      <c r="DH31" s="607"/>
      <c r="DI31" s="607"/>
      <c r="DJ31" s="607"/>
      <c r="DK31" s="608"/>
      <c r="DL31" s="594">
        <v>780676</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471773</v>
      </c>
      <c r="S32" s="589"/>
      <c r="T32" s="589"/>
      <c r="U32" s="589"/>
      <c r="V32" s="589"/>
      <c r="W32" s="589"/>
      <c r="X32" s="589"/>
      <c r="Y32" s="590"/>
      <c r="Z32" s="641">
        <v>0.8</v>
      </c>
      <c r="AA32" s="641"/>
      <c r="AB32" s="641"/>
      <c r="AC32" s="641"/>
      <c r="AD32" s="642">
        <v>5430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v>
      </c>
      <c r="BH32" s="573"/>
      <c r="BI32" s="573"/>
      <c r="BJ32" s="573"/>
      <c r="BK32" s="573"/>
      <c r="BL32" s="573"/>
      <c r="BM32" s="636">
        <v>92.5</v>
      </c>
      <c r="BN32" s="573"/>
      <c r="BO32" s="573"/>
      <c r="BP32" s="573"/>
      <c r="BQ32" s="630"/>
      <c r="BR32" s="651">
        <v>97.6</v>
      </c>
      <c r="BS32" s="573"/>
      <c r="BT32" s="573"/>
      <c r="BU32" s="573"/>
      <c r="BV32" s="573"/>
      <c r="BW32" s="573"/>
      <c r="BX32" s="636">
        <v>90.9</v>
      </c>
      <c r="BY32" s="573"/>
      <c r="BZ32" s="573"/>
      <c r="CA32" s="573"/>
      <c r="CB32" s="630"/>
      <c r="CD32" s="662"/>
      <c r="CE32" s="663"/>
      <c r="CF32" s="625" t="s">
        <v>298</v>
      </c>
      <c r="CG32" s="622"/>
      <c r="CH32" s="622"/>
      <c r="CI32" s="622"/>
      <c r="CJ32" s="622"/>
      <c r="CK32" s="622"/>
      <c r="CL32" s="622"/>
      <c r="CM32" s="622"/>
      <c r="CN32" s="622"/>
      <c r="CO32" s="622"/>
      <c r="CP32" s="622"/>
      <c r="CQ32" s="623"/>
      <c r="CR32" s="588">
        <v>675</v>
      </c>
      <c r="CS32" s="589"/>
      <c r="CT32" s="589"/>
      <c r="CU32" s="589"/>
      <c r="CV32" s="589"/>
      <c r="CW32" s="589"/>
      <c r="CX32" s="589"/>
      <c r="CY32" s="590"/>
      <c r="CZ32" s="591">
        <v>0</v>
      </c>
      <c r="DA32" s="609"/>
      <c r="DB32" s="609"/>
      <c r="DC32" s="610"/>
      <c r="DD32" s="594">
        <v>675</v>
      </c>
      <c r="DE32" s="589"/>
      <c r="DF32" s="589"/>
      <c r="DG32" s="589"/>
      <c r="DH32" s="589"/>
      <c r="DI32" s="589"/>
      <c r="DJ32" s="589"/>
      <c r="DK32" s="590"/>
      <c r="DL32" s="594">
        <v>675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5378900</v>
      </c>
      <c r="S33" s="589"/>
      <c r="T33" s="589"/>
      <c r="U33" s="589"/>
      <c r="V33" s="589"/>
      <c r="W33" s="589"/>
      <c r="X33" s="589"/>
      <c r="Y33" s="590"/>
      <c r="Z33" s="641">
        <v>8.6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17104957</v>
      </c>
      <c r="CS33" s="607"/>
      <c r="CT33" s="607"/>
      <c r="CU33" s="607"/>
      <c r="CV33" s="607"/>
      <c r="CW33" s="607"/>
      <c r="CX33" s="607"/>
      <c r="CY33" s="608"/>
      <c r="CZ33" s="591">
        <v>28.4</v>
      </c>
      <c r="DA33" s="609"/>
      <c r="DB33" s="609"/>
      <c r="DC33" s="610"/>
      <c r="DD33" s="594">
        <v>14691972</v>
      </c>
      <c r="DE33" s="607"/>
      <c r="DF33" s="607"/>
      <c r="DG33" s="607"/>
      <c r="DH33" s="607"/>
      <c r="DI33" s="607"/>
      <c r="DJ33" s="607"/>
      <c r="DK33" s="608"/>
      <c r="DL33" s="594">
        <v>9645530</v>
      </c>
      <c r="DM33" s="607"/>
      <c r="DN33" s="607"/>
      <c r="DO33" s="607"/>
      <c r="DP33" s="607"/>
      <c r="DQ33" s="607"/>
      <c r="DR33" s="607"/>
      <c r="DS33" s="607"/>
      <c r="DT33" s="607"/>
      <c r="DU33" s="607"/>
      <c r="DV33" s="608"/>
      <c r="DW33" s="611">
        <v>27.8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6036730</v>
      </c>
      <c r="CS34" s="589"/>
      <c r="CT34" s="589"/>
      <c r="CU34" s="589"/>
      <c r="CV34" s="589"/>
      <c r="CW34" s="589"/>
      <c r="CX34" s="589"/>
      <c r="CY34" s="590"/>
      <c r="CZ34" s="591">
        <v>10</v>
      </c>
      <c r="DA34" s="609"/>
      <c r="DB34" s="609"/>
      <c r="DC34" s="610"/>
      <c r="DD34" s="594">
        <v>5031938</v>
      </c>
      <c r="DE34" s="589"/>
      <c r="DF34" s="589"/>
      <c r="DG34" s="589"/>
      <c r="DH34" s="589"/>
      <c r="DI34" s="589"/>
      <c r="DJ34" s="589"/>
      <c r="DK34" s="590"/>
      <c r="DL34" s="594">
        <v>4578923</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2367200</v>
      </c>
      <c r="S35" s="589"/>
      <c r="T35" s="589"/>
      <c r="U35" s="589"/>
      <c r="V35" s="589"/>
      <c r="W35" s="589"/>
      <c r="X35" s="589"/>
      <c r="Y35" s="590"/>
      <c r="Z35" s="641">
        <v>3.8</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5434020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-272091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401163</v>
      </c>
      <c r="CS35" s="607"/>
      <c r="CT35" s="607"/>
      <c r="CU35" s="607"/>
      <c r="CV35" s="607"/>
      <c r="CW35" s="607"/>
      <c r="CX35" s="607"/>
      <c r="CY35" s="608"/>
      <c r="CZ35" s="591">
        <v>0.7</v>
      </c>
      <c r="DA35" s="609"/>
      <c r="DB35" s="609"/>
      <c r="DC35" s="610"/>
      <c r="DD35" s="594">
        <v>283845</v>
      </c>
      <c r="DE35" s="607"/>
      <c r="DF35" s="607"/>
      <c r="DG35" s="607"/>
      <c r="DH35" s="607"/>
      <c r="DI35" s="607"/>
      <c r="DJ35" s="607"/>
      <c r="DK35" s="608"/>
      <c r="DL35" s="594">
        <v>279282</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62481371</v>
      </c>
      <c r="S36" s="629"/>
      <c r="T36" s="629"/>
      <c r="U36" s="629"/>
      <c r="V36" s="629"/>
      <c r="W36" s="629"/>
      <c r="X36" s="629"/>
      <c r="Y36" s="632"/>
      <c r="Z36" s="633">
        <v>100</v>
      </c>
      <c r="AA36" s="633"/>
      <c r="AB36" s="633"/>
      <c r="AC36" s="633"/>
      <c r="AD36" s="634">
        <v>32323328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659153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-526289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2179626</v>
      </c>
      <c r="CS36" s="589"/>
      <c r="CT36" s="589"/>
      <c r="CU36" s="589"/>
      <c r="CV36" s="589"/>
      <c r="CW36" s="589"/>
      <c r="CX36" s="589"/>
      <c r="CY36" s="590"/>
      <c r="CZ36" s="591">
        <v>3.6</v>
      </c>
      <c r="DA36" s="609"/>
      <c r="DB36" s="609"/>
      <c r="DC36" s="610"/>
      <c r="DD36" s="594">
        <v>1761648</v>
      </c>
      <c r="DE36" s="589"/>
      <c r="DF36" s="589"/>
      <c r="DG36" s="589"/>
      <c r="DH36" s="589"/>
      <c r="DI36" s="589"/>
      <c r="DJ36" s="589"/>
      <c r="DK36" s="590"/>
      <c r="DL36" s="594">
        <v>1050309</v>
      </c>
      <c r="DM36" s="589"/>
      <c r="DN36" s="589"/>
      <c r="DO36" s="589"/>
      <c r="DP36" s="589"/>
      <c r="DQ36" s="589"/>
      <c r="DR36" s="589"/>
      <c r="DS36" s="589"/>
      <c r="DT36" s="589"/>
      <c r="DU36" s="589"/>
      <c r="DV36" s="590"/>
      <c r="DW36" s="611">
        <v>3</v>
      </c>
      <c r="DX36" s="612"/>
      <c r="DY36" s="612"/>
      <c r="DZ36" s="612"/>
      <c r="EA36" s="612"/>
      <c r="EB36" s="612"/>
      <c r="EC36" s="613"/>
    </row>
    <row r="37" spans="2:133" ht="11.25" customHeight="1">
      <c r="AQ37" s="614" t="s">
        <v>313</v>
      </c>
      <c r="AR37" s="615"/>
      <c r="AS37" s="615"/>
      <c r="AT37" s="615"/>
      <c r="AU37" s="615"/>
      <c r="AV37" s="615"/>
      <c r="AW37" s="615"/>
      <c r="AX37" s="615"/>
      <c r="AY37" s="616"/>
      <c r="AZ37" s="588">
        <v>235475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18028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206973</v>
      </c>
      <c r="CS37" s="607"/>
      <c r="CT37" s="607"/>
      <c r="CU37" s="607"/>
      <c r="CV37" s="607"/>
      <c r="CW37" s="607"/>
      <c r="CX37" s="607"/>
      <c r="CY37" s="608"/>
      <c r="CZ37" s="591">
        <v>0.3</v>
      </c>
      <c r="DA37" s="609"/>
      <c r="DB37" s="609"/>
      <c r="DC37" s="610"/>
      <c r="DD37" s="594">
        <v>206973</v>
      </c>
      <c r="DE37" s="607"/>
      <c r="DF37" s="607"/>
      <c r="DG37" s="607"/>
      <c r="DH37" s="607"/>
      <c r="DI37" s="607"/>
      <c r="DJ37" s="607"/>
      <c r="DK37" s="608"/>
      <c r="DL37" s="594">
        <v>185925</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316</v>
      </c>
      <c r="AR38" s="615"/>
      <c r="AS38" s="615"/>
      <c r="AT38" s="615"/>
      <c r="AU38" s="615"/>
      <c r="AV38" s="615"/>
      <c r="AW38" s="615"/>
      <c r="AX38" s="615"/>
      <c r="AY38" s="616"/>
      <c r="AZ38" s="588">
        <v>80511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29695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5102900</v>
      </c>
      <c r="CS38" s="589"/>
      <c r="CT38" s="589"/>
      <c r="CU38" s="589"/>
      <c r="CV38" s="589"/>
      <c r="CW38" s="589"/>
      <c r="CX38" s="589"/>
      <c r="CY38" s="590"/>
      <c r="CZ38" s="591">
        <v>8.5</v>
      </c>
      <c r="DA38" s="609"/>
      <c r="DB38" s="609"/>
      <c r="DC38" s="610"/>
      <c r="DD38" s="594">
        <v>4333669</v>
      </c>
      <c r="DE38" s="589"/>
      <c r="DF38" s="589"/>
      <c r="DG38" s="589"/>
      <c r="DH38" s="589"/>
      <c r="DI38" s="589"/>
      <c r="DJ38" s="589"/>
      <c r="DK38" s="590"/>
      <c r="DL38" s="594">
        <v>3720720</v>
      </c>
      <c r="DM38" s="589"/>
      <c r="DN38" s="589"/>
      <c r="DO38" s="589"/>
      <c r="DP38" s="589"/>
      <c r="DQ38" s="589"/>
      <c r="DR38" s="589"/>
      <c r="DS38" s="589"/>
      <c r="DT38" s="589"/>
      <c r="DU38" s="589"/>
      <c r="DV38" s="590"/>
      <c r="DW38" s="611">
        <v>10.7</v>
      </c>
      <c r="DX38" s="612"/>
      <c r="DY38" s="612"/>
      <c r="DZ38" s="612"/>
      <c r="EA38" s="612"/>
      <c r="EB38" s="612"/>
      <c r="EC38" s="613"/>
    </row>
    <row r="39" spans="2:133" ht="11.25" customHeight="1">
      <c r="AQ39" s="614" t="s">
        <v>319</v>
      </c>
      <c r="AR39" s="615"/>
      <c r="AS39" s="615"/>
      <c r="AT39" s="615"/>
      <c r="AU39" s="615"/>
      <c r="AV39" s="615"/>
      <c r="AW39" s="615"/>
      <c r="AX39" s="615"/>
      <c r="AY39" s="616"/>
      <c r="AZ39" s="588">
        <v>8500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3253788</v>
      </c>
      <c r="CS39" s="607"/>
      <c r="CT39" s="607"/>
      <c r="CU39" s="607"/>
      <c r="CV39" s="607"/>
      <c r="CW39" s="607"/>
      <c r="CX39" s="607"/>
      <c r="CY39" s="608"/>
      <c r="CZ39" s="591">
        <v>5.4</v>
      </c>
      <c r="DA39" s="609"/>
      <c r="DB39" s="609"/>
      <c r="DC39" s="610"/>
      <c r="DD39" s="594">
        <v>3204952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1096631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149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130750</v>
      </c>
      <c r="CS40" s="589"/>
      <c r="CT40" s="589"/>
      <c r="CU40" s="589"/>
      <c r="CV40" s="589"/>
      <c r="CW40" s="589"/>
      <c r="CX40" s="589"/>
      <c r="CY40" s="590"/>
      <c r="CZ40" s="591">
        <v>0.2</v>
      </c>
      <c r="DA40" s="609"/>
      <c r="DB40" s="609"/>
      <c r="DC40" s="610"/>
      <c r="DD40" s="594">
        <v>75920</v>
      </c>
      <c r="DE40" s="589"/>
      <c r="DF40" s="589"/>
      <c r="DG40" s="589"/>
      <c r="DH40" s="589"/>
      <c r="DI40" s="589"/>
      <c r="DJ40" s="589"/>
      <c r="DK40" s="590"/>
      <c r="DL40" s="594">
        <v>16296</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3353750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12005622</v>
      </c>
      <c r="CS42" s="589"/>
      <c r="CT42" s="589"/>
      <c r="CU42" s="589"/>
      <c r="CV42" s="589"/>
      <c r="CW42" s="589"/>
      <c r="CX42" s="589"/>
      <c r="CY42" s="590"/>
      <c r="CZ42" s="591">
        <v>19.899999999999999</v>
      </c>
      <c r="DA42" s="592"/>
      <c r="DB42" s="592"/>
      <c r="DC42" s="593"/>
      <c r="DD42" s="594">
        <v>3729494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482446</v>
      </c>
      <c r="CS43" s="607"/>
      <c r="CT43" s="607"/>
      <c r="CU43" s="607"/>
      <c r="CV43" s="607"/>
      <c r="CW43" s="607"/>
      <c r="CX43" s="607"/>
      <c r="CY43" s="608"/>
      <c r="CZ43" s="591">
        <v>0.8</v>
      </c>
      <c r="DA43" s="609"/>
      <c r="DB43" s="609"/>
      <c r="DC43" s="610"/>
      <c r="DD43" s="594">
        <v>482446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11791481</v>
      </c>
      <c r="CS44" s="589"/>
      <c r="CT44" s="589"/>
      <c r="CU44" s="589"/>
      <c r="CV44" s="589"/>
      <c r="CW44" s="589"/>
      <c r="CX44" s="589"/>
      <c r="CY44" s="590"/>
      <c r="CZ44" s="591">
        <v>19.600000000000001</v>
      </c>
      <c r="DA44" s="592"/>
      <c r="DB44" s="592"/>
      <c r="DC44" s="593"/>
      <c r="DD44" s="594">
        <v>3597480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5474951</v>
      </c>
      <c r="CS45" s="607"/>
      <c r="CT45" s="607"/>
      <c r="CU45" s="607"/>
      <c r="CV45" s="607"/>
      <c r="CW45" s="607"/>
      <c r="CX45" s="607"/>
      <c r="CY45" s="608"/>
      <c r="CZ45" s="591">
        <v>9.1</v>
      </c>
      <c r="DA45" s="609"/>
      <c r="DB45" s="609"/>
      <c r="DC45" s="610"/>
      <c r="DD45" s="594">
        <v>412445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6155760</v>
      </c>
      <c r="CS46" s="589"/>
      <c r="CT46" s="589"/>
      <c r="CU46" s="589"/>
      <c r="CV46" s="589"/>
      <c r="CW46" s="589"/>
      <c r="CX46" s="589"/>
      <c r="CY46" s="590"/>
      <c r="CZ46" s="591">
        <v>10.199999999999999</v>
      </c>
      <c r="DA46" s="592"/>
      <c r="DB46" s="592"/>
      <c r="DC46" s="593"/>
      <c r="DD46" s="594">
        <v>3124842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214141</v>
      </c>
      <c r="CS47" s="607"/>
      <c r="CT47" s="607"/>
      <c r="CU47" s="607"/>
      <c r="CV47" s="607"/>
      <c r="CW47" s="607"/>
      <c r="CX47" s="607"/>
      <c r="CY47" s="608"/>
      <c r="CZ47" s="591">
        <v>0.4</v>
      </c>
      <c r="DA47" s="609"/>
      <c r="DB47" s="609"/>
      <c r="DC47" s="610"/>
      <c r="DD47" s="594">
        <v>132014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60232922</v>
      </c>
      <c r="CS49" s="573"/>
      <c r="CT49" s="573"/>
      <c r="CU49" s="573"/>
      <c r="CV49" s="573"/>
      <c r="CW49" s="573"/>
      <c r="CX49" s="573"/>
      <c r="CY49" s="574"/>
      <c r="CZ49" s="575">
        <v>100</v>
      </c>
      <c r="DA49" s="576"/>
      <c r="DB49" s="576"/>
      <c r="DC49" s="577"/>
      <c r="DD49" s="578">
        <v>39832272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62481</v>
      </c>
      <c r="R7" s="1101"/>
      <c r="S7" s="1101"/>
      <c r="T7" s="1101"/>
      <c r="U7" s="1101"/>
      <c r="V7" s="1101">
        <v>60233</v>
      </c>
      <c r="W7" s="1101"/>
      <c r="X7" s="1101"/>
      <c r="Y7" s="1101"/>
      <c r="Z7" s="1101"/>
      <c r="AA7" s="1101">
        <v>2248</v>
      </c>
      <c r="AB7" s="1101"/>
      <c r="AC7" s="1101"/>
      <c r="AD7" s="1101"/>
      <c r="AE7" s="1102"/>
      <c r="AF7" s="1103">
        <v>1919</v>
      </c>
      <c r="AG7" s="1104"/>
      <c r="AH7" s="1104"/>
      <c r="AI7" s="1104"/>
      <c r="AJ7" s="1105"/>
      <c r="AK7" s="1087">
        <v>1391</v>
      </c>
      <c r="AL7" s="1088"/>
      <c r="AM7" s="1088"/>
      <c r="AN7" s="1088"/>
      <c r="AO7" s="1088"/>
      <c r="AP7" s="1088">
        <v>63308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-10</v>
      </c>
      <c r="CI7" s="1085"/>
      <c r="CJ7" s="1085"/>
      <c r="CK7" s="1085"/>
      <c r="CL7" s="1086"/>
      <c r="CM7" s="1084">
        <v>691</v>
      </c>
      <c r="CN7" s="1085"/>
      <c r="CO7" s="1085"/>
      <c r="CP7" s="1085"/>
      <c r="CQ7" s="1086"/>
      <c r="CR7" s="1084">
        <v>10</v>
      </c>
      <c r="CS7" s="1085"/>
      <c r="CT7" s="1085"/>
      <c r="CU7" s="1085"/>
      <c r="CV7" s="1086"/>
      <c r="CW7" s="1084" t="s">
        <v>544</v>
      </c>
      <c r="CX7" s="1085"/>
      <c r="CY7" s="1085"/>
      <c r="CZ7" s="1085"/>
      <c r="DA7" s="1086"/>
      <c r="DB7" s="1084">
        <v>2192</v>
      </c>
      <c r="DC7" s="1085"/>
      <c r="DD7" s="1085"/>
      <c r="DE7" s="1085"/>
      <c r="DF7" s="1086"/>
      <c r="DG7" s="1084" t="s">
        <v>544</v>
      </c>
      <c r="DH7" s="1085"/>
      <c r="DI7" s="1085"/>
      <c r="DJ7" s="1085"/>
      <c r="DK7" s="1086"/>
      <c r="DL7" s="1084" t="s">
        <v>544</v>
      </c>
      <c r="DM7" s="1085"/>
      <c r="DN7" s="1085"/>
      <c r="DO7" s="1085"/>
      <c r="DP7" s="1086"/>
      <c r="DQ7" s="1084" t="s">
        <v>544</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536</v>
      </c>
      <c r="BT8" s="1011"/>
      <c r="BU8" s="1011"/>
      <c r="BV8" s="1011"/>
      <c r="BW8" s="1011"/>
      <c r="BX8" s="1011"/>
      <c r="BY8" s="1011"/>
      <c r="BZ8" s="1011"/>
      <c r="CA8" s="1011"/>
      <c r="CB8" s="1011"/>
      <c r="CC8" s="1011"/>
      <c r="CD8" s="1011"/>
      <c r="CE8" s="1011"/>
      <c r="CF8" s="1011"/>
      <c r="CG8" s="1012"/>
      <c r="CH8" s="985">
        <v>-2</v>
      </c>
      <c r="CI8" s="986"/>
      <c r="CJ8" s="986"/>
      <c r="CK8" s="986"/>
      <c r="CL8" s="987"/>
      <c r="CM8" s="985">
        <v>82</v>
      </c>
      <c r="CN8" s="986"/>
      <c r="CO8" s="986"/>
      <c r="CP8" s="986"/>
      <c r="CQ8" s="987"/>
      <c r="CR8" s="985">
        <v>50</v>
      </c>
      <c r="CS8" s="986"/>
      <c r="CT8" s="986"/>
      <c r="CU8" s="986"/>
      <c r="CV8" s="987"/>
      <c r="CW8" s="985">
        <v>48</v>
      </c>
      <c r="CX8" s="986"/>
      <c r="CY8" s="986"/>
      <c r="CZ8" s="986"/>
      <c r="DA8" s="987"/>
      <c r="DB8" s="985" t="s">
        <v>544</v>
      </c>
      <c r="DC8" s="986"/>
      <c r="DD8" s="986"/>
      <c r="DE8" s="986"/>
      <c r="DF8" s="987"/>
      <c r="DG8" s="985" t="s">
        <v>544</v>
      </c>
      <c r="DH8" s="986"/>
      <c r="DI8" s="986"/>
      <c r="DJ8" s="986"/>
      <c r="DK8" s="987"/>
      <c r="DL8" s="985" t="s">
        <v>544</v>
      </c>
      <c r="DM8" s="986"/>
      <c r="DN8" s="986"/>
      <c r="DO8" s="986"/>
      <c r="DP8" s="987"/>
      <c r="DQ8" s="985" t="s">
        <v>544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535</v>
      </c>
      <c r="BT9" s="1011"/>
      <c r="BU9" s="1011"/>
      <c r="BV9" s="1011"/>
      <c r="BW9" s="1011"/>
      <c r="BX9" s="1011"/>
      <c r="BY9" s="1011"/>
      <c r="BZ9" s="1011"/>
      <c r="CA9" s="1011"/>
      <c r="CB9" s="1011"/>
      <c r="CC9" s="1011"/>
      <c r="CD9" s="1011"/>
      <c r="CE9" s="1011"/>
      <c r="CF9" s="1011"/>
      <c r="CG9" s="1012"/>
      <c r="CH9" s="985">
        <v>4</v>
      </c>
      <c r="CI9" s="986"/>
      <c r="CJ9" s="986"/>
      <c r="CK9" s="986"/>
      <c r="CL9" s="987"/>
      <c r="CM9" s="985">
        <v>81</v>
      </c>
      <c r="CN9" s="986"/>
      <c r="CO9" s="986"/>
      <c r="CP9" s="986"/>
      <c r="CQ9" s="987"/>
      <c r="CR9" s="985">
        <v>118</v>
      </c>
      <c r="CS9" s="986"/>
      <c r="CT9" s="986"/>
      <c r="CU9" s="986"/>
      <c r="CV9" s="987"/>
      <c r="CW9" s="985" t="s">
        <v>544</v>
      </c>
      <c r="CX9" s="986"/>
      <c r="CY9" s="986"/>
      <c r="CZ9" s="986"/>
      <c r="DA9" s="987"/>
      <c r="DB9" s="985" t="s">
        <v>544</v>
      </c>
      <c r="DC9" s="986"/>
      <c r="DD9" s="986"/>
      <c r="DE9" s="986"/>
      <c r="DF9" s="987"/>
      <c r="DG9" s="985" t="s">
        <v>544</v>
      </c>
      <c r="DH9" s="986"/>
      <c r="DI9" s="986"/>
      <c r="DJ9" s="986"/>
      <c r="DK9" s="987"/>
      <c r="DL9" s="985" t="s">
        <v>544</v>
      </c>
      <c r="DM9" s="986"/>
      <c r="DN9" s="986"/>
      <c r="DO9" s="986"/>
      <c r="DP9" s="987"/>
      <c r="DQ9" s="985" t="s">
        <v>544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62481</v>
      </c>
      <c r="R23" s="1065"/>
      <c r="S23" s="1065"/>
      <c r="T23" s="1065"/>
      <c r="U23" s="1065"/>
      <c r="V23" s="1065">
        <v>60233</v>
      </c>
      <c r="W23" s="1065"/>
      <c r="X23" s="1065"/>
      <c r="Y23" s="1065"/>
      <c r="Z23" s="1065"/>
      <c r="AA23" s="1065">
        <v>2248</v>
      </c>
      <c r="AB23" s="1065"/>
      <c r="AC23" s="1065"/>
      <c r="AD23" s="1065"/>
      <c r="AE23" s="1066"/>
      <c r="AF23" s="1067">
        <v>1919</v>
      </c>
      <c r="AG23" s="1065"/>
      <c r="AH23" s="1065"/>
      <c r="AI23" s="1065"/>
      <c r="AJ23" s="1068"/>
      <c r="AK23" s="1069"/>
      <c r="AL23" s="1070"/>
      <c r="AM23" s="1070"/>
      <c r="AN23" s="1070"/>
      <c r="AO23" s="1070"/>
      <c r="AP23" s="1065">
        <v>63308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15043</v>
      </c>
      <c r="R28" s="1050"/>
      <c r="S28" s="1050"/>
      <c r="T28" s="1050"/>
      <c r="U28" s="1050"/>
      <c r="V28" s="1050">
        <v>15315</v>
      </c>
      <c r="W28" s="1050"/>
      <c r="X28" s="1050"/>
      <c r="Y28" s="1050"/>
      <c r="Z28" s="1050"/>
      <c r="AA28" s="1050">
        <v>-272</v>
      </c>
      <c r="AB28" s="1050"/>
      <c r="AC28" s="1050"/>
      <c r="AD28" s="1050"/>
      <c r="AE28" s="1051"/>
      <c r="AF28" s="1052">
        <v>-272</v>
      </c>
      <c r="AG28" s="1050"/>
      <c r="AH28" s="1050"/>
      <c r="AI28" s="1050"/>
      <c r="AJ28" s="1053"/>
      <c r="AK28" s="1054">
        <v>1103</v>
      </c>
      <c r="AL28" s="1042"/>
      <c r="AM28" s="1042"/>
      <c r="AN28" s="1042"/>
      <c r="AO28" s="1042"/>
      <c r="AP28" s="1042" t="s">
        <v>543</v>
      </c>
      <c r="AQ28" s="1042"/>
      <c r="AR28" s="1042"/>
      <c r="AS28" s="1042"/>
      <c r="AT28" s="1042"/>
      <c r="AU28" s="1042" t="s">
        <v>544</v>
      </c>
      <c r="AV28" s="1042"/>
      <c r="AW28" s="1042"/>
      <c r="AX28" s="1042"/>
      <c r="AY28" s="1042"/>
      <c r="AZ28" s="1043" t="s">
        <v>112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10302</v>
      </c>
      <c r="R29" s="1040"/>
      <c r="S29" s="1040"/>
      <c r="T29" s="1040"/>
      <c r="U29" s="1040"/>
      <c r="V29" s="1040">
        <v>9987</v>
      </c>
      <c r="W29" s="1040"/>
      <c r="X29" s="1040"/>
      <c r="Y29" s="1040"/>
      <c r="Z29" s="1040"/>
      <c r="AA29" s="1040">
        <v>315</v>
      </c>
      <c r="AB29" s="1040"/>
      <c r="AC29" s="1040"/>
      <c r="AD29" s="1040"/>
      <c r="AE29" s="1041"/>
      <c r="AF29" s="1015">
        <v>315</v>
      </c>
      <c r="AG29" s="1016"/>
      <c r="AH29" s="1016"/>
      <c r="AI29" s="1016"/>
      <c r="AJ29" s="1017"/>
      <c r="AK29" s="976">
        <v>1804</v>
      </c>
      <c r="AL29" s="967"/>
      <c r="AM29" s="967"/>
      <c r="AN29" s="967"/>
      <c r="AO29" s="967"/>
      <c r="AP29" s="967" t="s">
        <v>544</v>
      </c>
      <c r="AQ29" s="967"/>
      <c r="AR29" s="967"/>
      <c r="AS29" s="967"/>
      <c r="AT29" s="967"/>
      <c r="AU29" s="967" t="s">
        <v>544</v>
      </c>
      <c r="AV29" s="967"/>
      <c r="AW29" s="967"/>
      <c r="AX29" s="967"/>
      <c r="AY29" s="967"/>
      <c r="AZ29" s="1038" t="s">
        <v>112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1246</v>
      </c>
      <c r="R30" s="1040"/>
      <c r="S30" s="1040"/>
      <c r="T30" s="1040"/>
      <c r="U30" s="1040"/>
      <c r="V30" s="1040">
        <v>1243</v>
      </c>
      <c r="W30" s="1040"/>
      <c r="X30" s="1040"/>
      <c r="Y30" s="1040"/>
      <c r="Z30" s="1040"/>
      <c r="AA30" s="1040">
        <v>3</v>
      </c>
      <c r="AB30" s="1040"/>
      <c r="AC30" s="1040"/>
      <c r="AD30" s="1040"/>
      <c r="AE30" s="1041"/>
      <c r="AF30" s="1015">
        <v>3</v>
      </c>
      <c r="AG30" s="1016"/>
      <c r="AH30" s="1016"/>
      <c r="AI30" s="1016"/>
      <c r="AJ30" s="1017"/>
      <c r="AK30" s="976">
        <v>446</v>
      </c>
      <c r="AL30" s="967"/>
      <c r="AM30" s="967"/>
      <c r="AN30" s="967"/>
      <c r="AO30" s="967"/>
      <c r="AP30" s="967" t="s">
        <v>544</v>
      </c>
      <c r="AQ30" s="967"/>
      <c r="AR30" s="967"/>
      <c r="AS30" s="967"/>
      <c r="AT30" s="967"/>
      <c r="AU30" s="967" t="s">
        <v>544</v>
      </c>
      <c r="AV30" s="967"/>
      <c r="AW30" s="967"/>
      <c r="AX30" s="967"/>
      <c r="AY30" s="967"/>
      <c r="AZ30" s="1038" t="s">
        <v>112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31</v>
      </c>
      <c r="R31" s="1040"/>
      <c r="S31" s="1040"/>
      <c r="T31" s="1040"/>
      <c r="U31" s="1040"/>
      <c r="V31" s="1040">
        <v>16</v>
      </c>
      <c r="W31" s="1040"/>
      <c r="X31" s="1040"/>
      <c r="Y31" s="1040"/>
      <c r="Z31" s="1040"/>
      <c r="AA31" s="1040">
        <v>15</v>
      </c>
      <c r="AB31" s="1040"/>
      <c r="AC31" s="1040"/>
      <c r="AD31" s="1040"/>
      <c r="AE31" s="1041"/>
      <c r="AF31" s="1015">
        <v>15</v>
      </c>
      <c r="AG31" s="1016"/>
      <c r="AH31" s="1016"/>
      <c r="AI31" s="1016"/>
      <c r="AJ31" s="1017"/>
      <c r="AK31" s="976">
        <v>11</v>
      </c>
      <c r="AL31" s="967"/>
      <c r="AM31" s="967"/>
      <c r="AN31" s="967"/>
      <c r="AO31" s="967"/>
      <c r="AP31" s="967" t="s">
        <v>544</v>
      </c>
      <c r="AQ31" s="967"/>
      <c r="AR31" s="967"/>
      <c r="AS31" s="967"/>
      <c r="AT31" s="967"/>
      <c r="AU31" s="967" t="s">
        <v>544</v>
      </c>
      <c r="AV31" s="967"/>
      <c r="AW31" s="967"/>
      <c r="AX31" s="967"/>
      <c r="AY31" s="967"/>
      <c r="AZ31" s="1038" t="s">
        <v>112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2234</v>
      </c>
      <c r="R32" s="1040"/>
      <c r="S32" s="1040"/>
      <c r="T32" s="1040"/>
      <c r="U32" s="1040"/>
      <c r="V32" s="1040">
        <v>1810</v>
      </c>
      <c r="W32" s="1040"/>
      <c r="X32" s="1040"/>
      <c r="Y32" s="1040"/>
      <c r="Z32" s="1040"/>
      <c r="AA32" s="1040">
        <v>424</v>
      </c>
      <c r="AB32" s="1040"/>
      <c r="AC32" s="1040"/>
      <c r="AD32" s="1040"/>
      <c r="AE32" s="1041"/>
      <c r="AF32" s="1015">
        <v>2792</v>
      </c>
      <c r="AG32" s="1016"/>
      <c r="AH32" s="1016"/>
      <c r="AI32" s="1016"/>
      <c r="AJ32" s="1017"/>
      <c r="AK32" s="976">
        <v>21</v>
      </c>
      <c r="AL32" s="967"/>
      <c r="AM32" s="967"/>
      <c r="AN32" s="967"/>
      <c r="AO32" s="967"/>
      <c r="AP32" s="967">
        <v>2735</v>
      </c>
      <c r="AQ32" s="967"/>
      <c r="AR32" s="967"/>
      <c r="AS32" s="967"/>
      <c r="AT32" s="967"/>
      <c r="AU32" s="967">
        <v>599</v>
      </c>
      <c r="AV32" s="967"/>
      <c r="AW32" s="967"/>
      <c r="AX32" s="967"/>
      <c r="AY32" s="967"/>
      <c r="AZ32" s="1038" t="s">
        <v>112</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17</v>
      </c>
      <c r="R33" s="1040"/>
      <c r="S33" s="1040"/>
      <c r="T33" s="1040"/>
      <c r="U33" s="1040"/>
      <c r="V33" s="1040">
        <v>15</v>
      </c>
      <c r="W33" s="1040"/>
      <c r="X33" s="1040"/>
      <c r="Y33" s="1040"/>
      <c r="Z33" s="1040"/>
      <c r="AA33" s="1040">
        <v>2</v>
      </c>
      <c r="AB33" s="1040"/>
      <c r="AC33" s="1040"/>
      <c r="AD33" s="1040"/>
      <c r="AE33" s="1041"/>
      <c r="AF33" s="1015">
        <v>36</v>
      </c>
      <c r="AG33" s="1016"/>
      <c r="AH33" s="1016"/>
      <c r="AI33" s="1016"/>
      <c r="AJ33" s="1017"/>
      <c r="AK33" s="976">
        <v>4</v>
      </c>
      <c r="AL33" s="967"/>
      <c r="AM33" s="967"/>
      <c r="AN33" s="967"/>
      <c r="AO33" s="967"/>
      <c r="AP33" s="967" t="s">
        <v>544</v>
      </c>
      <c r="AQ33" s="967"/>
      <c r="AR33" s="967"/>
      <c r="AS33" s="967"/>
      <c r="AT33" s="967"/>
      <c r="AU33" s="967" t="s">
        <v>544</v>
      </c>
      <c r="AV33" s="967"/>
      <c r="AW33" s="967"/>
      <c r="AX33" s="967"/>
      <c r="AY33" s="967"/>
      <c r="AZ33" s="1038" t="s">
        <v>112</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4673</v>
      </c>
      <c r="R34" s="1040"/>
      <c r="S34" s="1040"/>
      <c r="T34" s="1040"/>
      <c r="U34" s="1040"/>
      <c r="V34" s="1040">
        <v>4349</v>
      </c>
      <c r="W34" s="1040"/>
      <c r="X34" s="1040"/>
      <c r="Y34" s="1040"/>
      <c r="Z34" s="1040"/>
      <c r="AA34" s="1040">
        <v>324</v>
      </c>
      <c r="AB34" s="1040"/>
      <c r="AC34" s="1040"/>
      <c r="AD34" s="1040"/>
      <c r="AE34" s="1041"/>
      <c r="AF34" s="1015">
        <v>2837</v>
      </c>
      <c r="AG34" s="1016"/>
      <c r="AH34" s="1016"/>
      <c r="AI34" s="1016"/>
      <c r="AJ34" s="1017"/>
      <c r="AK34" s="976">
        <v>190</v>
      </c>
      <c r="AL34" s="967"/>
      <c r="AM34" s="967"/>
      <c r="AN34" s="967"/>
      <c r="AO34" s="967"/>
      <c r="AP34" s="967">
        <v>1895</v>
      </c>
      <c r="AQ34" s="967"/>
      <c r="AR34" s="967"/>
      <c r="AS34" s="967"/>
      <c r="AT34" s="967"/>
      <c r="AU34" s="967">
        <v>1310</v>
      </c>
      <c r="AV34" s="967"/>
      <c r="AW34" s="967"/>
      <c r="AX34" s="967"/>
      <c r="AY34" s="967"/>
      <c r="AZ34" s="1038" t="s">
        <v>112</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1532</v>
      </c>
      <c r="R35" s="1040"/>
      <c r="S35" s="1040"/>
      <c r="T35" s="1040"/>
      <c r="U35" s="1040"/>
      <c r="V35" s="1040">
        <v>1490</v>
      </c>
      <c r="W35" s="1040"/>
      <c r="X35" s="1040"/>
      <c r="Y35" s="1040"/>
      <c r="Z35" s="1040"/>
      <c r="AA35" s="1040">
        <v>42</v>
      </c>
      <c r="AB35" s="1040"/>
      <c r="AC35" s="1040"/>
      <c r="AD35" s="1040"/>
      <c r="AE35" s="1041"/>
      <c r="AF35" s="1015">
        <v>42</v>
      </c>
      <c r="AG35" s="1016"/>
      <c r="AH35" s="1016"/>
      <c r="AI35" s="1016"/>
      <c r="AJ35" s="1017"/>
      <c r="AK35" s="976">
        <v>694</v>
      </c>
      <c r="AL35" s="967"/>
      <c r="AM35" s="967"/>
      <c r="AN35" s="967"/>
      <c r="AO35" s="967"/>
      <c r="AP35" s="967">
        <f>7472+853</f>
        <v>8325</v>
      </c>
      <c r="AQ35" s="967"/>
      <c r="AR35" s="967"/>
      <c r="AS35" s="967"/>
      <c r="AT35" s="967"/>
      <c r="AU35" s="967">
        <v>5603</v>
      </c>
      <c r="AV35" s="967"/>
      <c r="AW35" s="967"/>
      <c r="AX35" s="967"/>
      <c r="AY35" s="967"/>
      <c r="AZ35" s="1038" t="s">
        <v>112</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388</v>
      </c>
      <c r="C36" s="1034"/>
      <c r="D36" s="1034"/>
      <c r="E36" s="1034"/>
      <c r="F36" s="1034"/>
      <c r="G36" s="1034"/>
      <c r="H36" s="1034"/>
      <c r="I36" s="1034"/>
      <c r="J36" s="1034"/>
      <c r="K36" s="1034"/>
      <c r="L36" s="1034"/>
      <c r="M36" s="1034"/>
      <c r="N36" s="1034"/>
      <c r="O36" s="1034"/>
      <c r="P36" s="1035"/>
      <c r="Q36" s="1039">
        <v>76</v>
      </c>
      <c r="R36" s="1040"/>
      <c r="S36" s="1040"/>
      <c r="T36" s="1040"/>
      <c r="U36" s="1040"/>
      <c r="V36" s="1040">
        <v>71</v>
      </c>
      <c r="W36" s="1040"/>
      <c r="X36" s="1040"/>
      <c r="Y36" s="1040"/>
      <c r="Z36" s="1040"/>
      <c r="AA36" s="1040">
        <v>5</v>
      </c>
      <c r="AB36" s="1040"/>
      <c r="AC36" s="1040"/>
      <c r="AD36" s="1040"/>
      <c r="AE36" s="1041"/>
      <c r="AF36" s="1015">
        <v>5</v>
      </c>
      <c r="AG36" s="1016"/>
      <c r="AH36" s="1016"/>
      <c r="AI36" s="1016"/>
      <c r="AJ36" s="1017"/>
      <c r="AK36" s="976">
        <v>4</v>
      </c>
      <c r="AL36" s="967"/>
      <c r="AM36" s="967"/>
      <c r="AN36" s="967"/>
      <c r="AO36" s="967"/>
      <c r="AP36" s="967" t="s">
        <v>544</v>
      </c>
      <c r="AQ36" s="967"/>
      <c r="AR36" s="967"/>
      <c r="AS36" s="967"/>
      <c r="AT36" s="967"/>
      <c r="AU36" s="967" t="s">
        <v>544</v>
      </c>
      <c r="AV36" s="967"/>
      <c r="AW36" s="967"/>
      <c r="AX36" s="967"/>
      <c r="AY36" s="967"/>
      <c r="AZ36" s="1038" t="s">
        <v>112</v>
      </c>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5771</v>
      </c>
      <c r="AG63" s="955"/>
      <c r="AH63" s="955"/>
      <c r="AI63" s="955"/>
      <c r="AJ63" s="1026"/>
      <c r="AK63" s="1027"/>
      <c r="AL63" s="959"/>
      <c r="AM63" s="959"/>
      <c r="AN63" s="959"/>
      <c r="AO63" s="959"/>
      <c r="AP63" s="955">
        <v>12956</v>
      </c>
      <c r="AQ63" s="955"/>
      <c r="AR63" s="955"/>
      <c r="AS63" s="955"/>
      <c r="AT63" s="955"/>
      <c r="AU63" s="955">
        <v>7512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15279</v>
      </c>
      <c r="R68" s="978"/>
      <c r="S68" s="978"/>
      <c r="T68" s="978"/>
      <c r="U68" s="978"/>
      <c r="V68" s="978">
        <v>14853</v>
      </c>
      <c r="W68" s="978"/>
      <c r="X68" s="978"/>
      <c r="Y68" s="978"/>
      <c r="Z68" s="978"/>
      <c r="AA68" s="978">
        <v>426</v>
      </c>
      <c r="AB68" s="978"/>
      <c r="AC68" s="978"/>
      <c r="AD68" s="978"/>
      <c r="AE68" s="978"/>
      <c r="AF68" s="978">
        <v>426</v>
      </c>
      <c r="AG68" s="978"/>
      <c r="AH68" s="978"/>
      <c r="AI68" s="978"/>
      <c r="AJ68" s="978"/>
      <c r="AK68" s="978">
        <v>145</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1104</v>
      </c>
      <c r="R69" s="967"/>
      <c r="S69" s="967"/>
      <c r="T69" s="967"/>
      <c r="U69" s="967"/>
      <c r="V69" s="967">
        <v>1093</v>
      </c>
      <c r="W69" s="967"/>
      <c r="X69" s="967"/>
      <c r="Y69" s="967"/>
      <c r="Z69" s="967"/>
      <c r="AA69" s="967">
        <v>11</v>
      </c>
      <c r="AB69" s="967"/>
      <c r="AC69" s="967"/>
      <c r="AD69" s="967"/>
      <c r="AE69" s="967"/>
      <c r="AF69" s="967">
        <v>11</v>
      </c>
      <c r="AG69" s="967"/>
      <c r="AH69" s="967"/>
      <c r="AI69" s="967"/>
      <c r="AJ69" s="967"/>
      <c r="AK69" s="967">
        <v>189</v>
      </c>
      <c r="AL69" s="967"/>
      <c r="AM69" s="967"/>
      <c r="AN69" s="967"/>
      <c r="AO69" s="967"/>
      <c r="AP69" s="967">
        <v>907</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60</v>
      </c>
      <c r="R70" s="967"/>
      <c r="S70" s="967"/>
      <c r="T70" s="967"/>
      <c r="U70" s="967"/>
      <c r="V70" s="967">
        <v>50</v>
      </c>
      <c r="W70" s="967"/>
      <c r="X70" s="967"/>
      <c r="Y70" s="967"/>
      <c r="Z70" s="967"/>
      <c r="AA70" s="967">
        <v>10</v>
      </c>
      <c r="AB70" s="967"/>
      <c r="AC70" s="967"/>
      <c r="AD70" s="967"/>
      <c r="AE70" s="967"/>
      <c r="AF70" s="967">
        <v>10</v>
      </c>
      <c r="AG70" s="967"/>
      <c r="AH70" s="967"/>
      <c r="AI70" s="967"/>
      <c r="AJ70" s="967"/>
      <c r="AK70" s="967" t="s">
        <v>544</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122</v>
      </c>
      <c r="R71" s="967"/>
      <c r="S71" s="967"/>
      <c r="T71" s="967"/>
      <c r="U71" s="967"/>
      <c r="V71" s="967">
        <v>108</v>
      </c>
      <c r="W71" s="967"/>
      <c r="X71" s="967"/>
      <c r="Y71" s="967"/>
      <c r="Z71" s="967"/>
      <c r="AA71" s="967">
        <v>14</v>
      </c>
      <c r="AB71" s="967"/>
      <c r="AC71" s="967"/>
      <c r="AD71" s="967"/>
      <c r="AE71" s="967"/>
      <c r="AF71" s="967">
        <v>14</v>
      </c>
      <c r="AG71" s="967"/>
      <c r="AH71" s="967"/>
      <c r="AI71" s="967"/>
      <c r="AJ71" s="967"/>
      <c r="AK71" s="967" t="s">
        <v>544</v>
      </c>
      <c r="AL71" s="967"/>
      <c r="AM71" s="967"/>
      <c r="AN71" s="967"/>
      <c r="AO71" s="967"/>
      <c r="AP71" s="967" t="s">
        <v>544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2162</v>
      </c>
      <c r="R72" s="967"/>
      <c r="S72" s="967"/>
      <c r="T72" s="967"/>
      <c r="U72" s="967"/>
      <c r="V72" s="967">
        <v>2159</v>
      </c>
      <c r="W72" s="967"/>
      <c r="X72" s="967"/>
      <c r="Y72" s="967"/>
      <c r="Z72" s="967"/>
      <c r="AA72" s="967">
        <v>3</v>
      </c>
      <c r="AB72" s="967"/>
      <c r="AC72" s="967"/>
      <c r="AD72" s="967"/>
      <c r="AE72" s="967"/>
      <c r="AF72" s="967">
        <v>3</v>
      </c>
      <c r="AG72" s="967"/>
      <c r="AH72" s="967"/>
      <c r="AI72" s="967"/>
      <c r="AJ72" s="967"/>
      <c r="AK72" s="967">
        <v>3</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270300</v>
      </c>
      <c r="R73" s="967"/>
      <c r="S73" s="967"/>
      <c r="T73" s="967"/>
      <c r="U73" s="967"/>
      <c r="V73" s="967">
        <v>259535</v>
      </c>
      <c r="W73" s="967"/>
      <c r="X73" s="967"/>
      <c r="Y73" s="967"/>
      <c r="Z73" s="967"/>
      <c r="AA73" s="967">
        <v>10765</v>
      </c>
      <c r="AB73" s="967"/>
      <c r="AC73" s="967"/>
      <c r="AD73" s="967"/>
      <c r="AE73" s="967"/>
      <c r="AF73" s="967">
        <v>10765</v>
      </c>
      <c r="AG73" s="967"/>
      <c r="AH73" s="967"/>
      <c r="AI73" s="967"/>
      <c r="AJ73" s="967"/>
      <c r="AK73" s="967">
        <v>3923</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11229</v>
      </c>
      <c r="AG88" s="955"/>
      <c r="AH88" s="955"/>
      <c r="AI88" s="955"/>
      <c r="AJ88" s="955"/>
      <c r="AK88" s="959"/>
      <c r="AL88" s="959"/>
      <c r="AM88" s="959"/>
      <c r="AN88" s="959"/>
      <c r="AO88" s="959"/>
      <c r="AP88" s="955">
        <v>907</v>
      </c>
      <c r="AQ88" s="955"/>
      <c r="AR88" s="955"/>
      <c r="AS88" s="955"/>
      <c r="AT88" s="955"/>
      <c r="AU88" s="955" t="s">
        <v>545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178</v>
      </c>
      <c r="CS102" s="947"/>
      <c r="CT102" s="947"/>
      <c r="CU102" s="947"/>
      <c r="CV102" s="948"/>
      <c r="CW102" s="946">
        <v>48</v>
      </c>
      <c r="CX102" s="947"/>
      <c r="CY102" s="947"/>
      <c r="CZ102" s="947"/>
      <c r="DA102" s="948"/>
      <c r="DB102" s="946">
        <v>2192</v>
      </c>
      <c r="DC102" s="947"/>
      <c r="DD102" s="947"/>
      <c r="DE102" s="947"/>
      <c r="DF102" s="948"/>
      <c r="DG102" s="946" t="s">
        <v>544</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285</v>
      </c>
      <c r="AG109" s="888"/>
      <c r="AH109" s="888"/>
      <c r="AI109" s="888"/>
      <c r="AJ109" s="889"/>
      <c r="AK109" s="890" t="s">
        <v>284</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285</v>
      </c>
      <c r="BW109" s="888"/>
      <c r="BX109" s="888"/>
      <c r="BY109" s="888"/>
      <c r="BZ109" s="889"/>
      <c r="CA109" s="890" t="s">
        <v>284</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285</v>
      </c>
      <c r="DM109" s="888"/>
      <c r="DN109" s="888"/>
      <c r="DO109" s="888"/>
      <c r="DP109" s="889"/>
      <c r="DQ109" s="890" t="s">
        <v>284</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7753220</v>
      </c>
      <c r="AB110" s="873"/>
      <c r="AC110" s="873"/>
      <c r="AD110" s="873"/>
      <c r="AE110" s="874"/>
      <c r="AF110" s="875">
        <v>8255022</v>
      </c>
      <c r="AG110" s="873"/>
      <c r="AH110" s="873"/>
      <c r="AI110" s="873"/>
      <c r="AJ110" s="874"/>
      <c r="AK110" s="875">
        <v>8146124</v>
      </c>
      <c r="AL110" s="873"/>
      <c r="AM110" s="873"/>
      <c r="AN110" s="873"/>
      <c r="AO110" s="874"/>
      <c r="AP110" s="876">
        <v>28.4</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67103554</v>
      </c>
      <c r="BR110" s="800"/>
      <c r="BS110" s="800"/>
      <c r="BT110" s="800"/>
      <c r="BU110" s="800"/>
      <c r="BV110" s="800">
        <v>65848214</v>
      </c>
      <c r="BW110" s="800"/>
      <c r="BX110" s="800"/>
      <c r="BY110" s="800"/>
      <c r="BZ110" s="800"/>
      <c r="CA110" s="800">
        <v>63308071</v>
      </c>
      <c r="CB110" s="800"/>
      <c r="CC110" s="800"/>
      <c r="CD110" s="800"/>
      <c r="CE110" s="800"/>
      <c r="CF110" s="861">
        <v>220.4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559900</v>
      </c>
      <c r="BR111" s="771"/>
      <c r="BS111" s="771"/>
      <c r="BT111" s="771"/>
      <c r="BU111" s="771"/>
      <c r="BV111" s="771">
        <v>209900</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8457190</v>
      </c>
      <c r="BR112" s="771"/>
      <c r="BS112" s="771"/>
      <c r="BT112" s="771"/>
      <c r="BU112" s="771"/>
      <c r="BV112" s="771">
        <v>8018897</v>
      </c>
      <c r="BW112" s="771"/>
      <c r="BX112" s="771"/>
      <c r="BY112" s="771"/>
      <c r="BZ112" s="771"/>
      <c r="CA112" s="771">
        <v>7511784</v>
      </c>
      <c r="CB112" s="771"/>
      <c r="CC112" s="771"/>
      <c r="CD112" s="771"/>
      <c r="CE112" s="771"/>
      <c r="CF112" s="848">
        <v>26.2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822224</v>
      </c>
      <c r="AB113" s="909"/>
      <c r="AC113" s="909"/>
      <c r="AD113" s="909"/>
      <c r="AE113" s="910"/>
      <c r="AF113" s="911">
        <v>757503</v>
      </c>
      <c r="AG113" s="909"/>
      <c r="AH113" s="909"/>
      <c r="AI113" s="909"/>
      <c r="AJ113" s="910"/>
      <c r="AK113" s="911">
        <v>770292</v>
      </c>
      <c r="AL113" s="909"/>
      <c r="AM113" s="909"/>
      <c r="AN113" s="909"/>
      <c r="AO113" s="910"/>
      <c r="AP113" s="912">
        <v>2.7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248956</v>
      </c>
      <c r="BR113" s="771"/>
      <c r="BS113" s="771"/>
      <c r="BT113" s="771"/>
      <c r="BU113" s="771"/>
      <c r="BV113" s="771">
        <v>195079</v>
      </c>
      <c r="BW113" s="771"/>
      <c r="BX113" s="771"/>
      <c r="BY113" s="771"/>
      <c r="BZ113" s="771"/>
      <c r="CA113" s="771">
        <v>140650</v>
      </c>
      <c r="CB113" s="771"/>
      <c r="CC113" s="771"/>
      <c r="CD113" s="771"/>
      <c r="CE113" s="771"/>
      <c r="CF113" s="848">
        <v>0.5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61636</v>
      </c>
      <c r="AB114" s="784"/>
      <c r="AC114" s="784"/>
      <c r="AD114" s="784"/>
      <c r="AE114" s="785"/>
      <c r="AF114" s="786">
        <v>71594</v>
      </c>
      <c r="AG114" s="784"/>
      <c r="AH114" s="784"/>
      <c r="AI114" s="784"/>
      <c r="AJ114" s="785"/>
      <c r="AK114" s="786">
        <v>80427</v>
      </c>
      <c r="AL114" s="784"/>
      <c r="AM114" s="784"/>
      <c r="AN114" s="784"/>
      <c r="AO114" s="785"/>
      <c r="AP114" s="754">
        <v>0.3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9554219</v>
      </c>
      <c r="BR114" s="771"/>
      <c r="BS114" s="771"/>
      <c r="BT114" s="771"/>
      <c r="BU114" s="771"/>
      <c r="BV114" s="771">
        <v>9159363</v>
      </c>
      <c r="BW114" s="771"/>
      <c r="BX114" s="771"/>
      <c r="BY114" s="771"/>
      <c r="BZ114" s="771"/>
      <c r="CA114" s="771">
        <v>8000859</v>
      </c>
      <c r="CB114" s="771"/>
      <c r="CC114" s="771"/>
      <c r="CD114" s="771"/>
      <c r="CE114" s="771"/>
      <c r="CF114" s="848">
        <v>27.9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5266</v>
      </c>
      <c r="AB115" s="909"/>
      <c r="AC115" s="909"/>
      <c r="AD115" s="909"/>
      <c r="AE115" s="910"/>
      <c r="AF115" s="911">
        <v>4458</v>
      </c>
      <c r="AG115" s="909"/>
      <c r="AH115" s="909"/>
      <c r="AI115" s="909"/>
      <c r="AJ115" s="910"/>
      <c r="AK115" s="911">
        <v>3998</v>
      </c>
      <c r="AL115" s="909"/>
      <c r="AM115" s="909"/>
      <c r="AN115" s="909"/>
      <c r="AO115" s="910"/>
      <c r="AP115" s="912">
        <v>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139435</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559900</v>
      </c>
      <c r="DH115" s="784"/>
      <c r="DI115" s="784"/>
      <c r="DJ115" s="784"/>
      <c r="DK115" s="785"/>
      <c r="DL115" s="786">
        <v>209900</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8642346</v>
      </c>
      <c r="AB117" s="895"/>
      <c r="AC117" s="895"/>
      <c r="AD117" s="895"/>
      <c r="AE117" s="896"/>
      <c r="AF117" s="898">
        <v>9088577</v>
      </c>
      <c r="AG117" s="895"/>
      <c r="AH117" s="895"/>
      <c r="AI117" s="895"/>
      <c r="AJ117" s="896"/>
      <c r="AK117" s="898">
        <v>9000841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285</v>
      </c>
      <c r="AG118" s="888"/>
      <c r="AH118" s="888"/>
      <c r="AI118" s="888"/>
      <c r="AJ118" s="889"/>
      <c r="AK118" s="890" t="s">
        <v>284</v>
      </c>
      <c r="AL118" s="888"/>
      <c r="AM118" s="888"/>
      <c r="AN118" s="888"/>
      <c r="AO118" s="889"/>
      <c r="AP118" s="891" t="s">
        <v>404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432</v>
      </c>
      <c r="BP118" s="838"/>
      <c r="BQ118" s="857">
        <v>86063254</v>
      </c>
      <c r="BR118" s="858"/>
      <c r="BS118" s="858"/>
      <c r="BT118" s="858"/>
      <c r="BU118" s="858"/>
      <c r="BV118" s="858">
        <v>83431453</v>
      </c>
      <c r="BW118" s="858"/>
      <c r="BX118" s="858"/>
      <c r="BY118" s="858"/>
      <c r="BZ118" s="858"/>
      <c r="CA118" s="858">
        <v>78961364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15448779</v>
      </c>
      <c r="BR119" s="800"/>
      <c r="BS119" s="800"/>
      <c r="BT119" s="800"/>
      <c r="BU119" s="800"/>
      <c r="BV119" s="800">
        <v>15851832</v>
      </c>
      <c r="BW119" s="800"/>
      <c r="BX119" s="800"/>
      <c r="BY119" s="800"/>
      <c r="BZ119" s="800"/>
      <c r="CA119" s="800">
        <v>20521677</v>
      </c>
      <c r="CB119" s="800"/>
      <c r="CC119" s="800"/>
      <c r="CD119" s="800"/>
      <c r="CE119" s="800"/>
      <c r="CF119" s="861">
        <v>71.5</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6132383</v>
      </c>
      <c r="BR120" s="771"/>
      <c r="BS120" s="771"/>
      <c r="BT120" s="771"/>
      <c r="BU120" s="771"/>
      <c r="BV120" s="771">
        <v>5537346</v>
      </c>
      <c r="BW120" s="771"/>
      <c r="BX120" s="771"/>
      <c r="BY120" s="771"/>
      <c r="BZ120" s="771"/>
      <c r="CA120" s="771">
        <v>5359047</v>
      </c>
      <c r="CB120" s="771"/>
      <c r="CC120" s="771"/>
      <c r="CD120" s="771"/>
      <c r="CE120" s="771"/>
      <c r="CF120" s="848">
        <v>18.7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6056673</v>
      </c>
      <c r="DH120" s="800"/>
      <c r="DI120" s="800"/>
      <c r="DJ120" s="800"/>
      <c r="DK120" s="800"/>
      <c r="DL120" s="800">
        <v>5770976</v>
      </c>
      <c r="DM120" s="800"/>
      <c r="DN120" s="800"/>
      <c r="DO120" s="800"/>
      <c r="DP120" s="800"/>
      <c r="DQ120" s="800">
        <v>5602953</v>
      </c>
      <c r="DR120" s="800"/>
      <c r="DS120" s="800"/>
      <c r="DT120" s="800"/>
      <c r="DU120" s="800"/>
      <c r="DV120" s="801">
        <v>19.5</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50264781</v>
      </c>
      <c r="BR121" s="858"/>
      <c r="BS121" s="858"/>
      <c r="BT121" s="858"/>
      <c r="BU121" s="858"/>
      <c r="BV121" s="858">
        <v>50641356</v>
      </c>
      <c r="BW121" s="858"/>
      <c r="BX121" s="858"/>
      <c r="BY121" s="858"/>
      <c r="BZ121" s="858"/>
      <c r="CA121" s="858">
        <v>49877934</v>
      </c>
      <c r="CB121" s="858"/>
      <c r="CC121" s="858"/>
      <c r="CD121" s="858"/>
      <c r="CE121" s="858"/>
      <c r="CF121" s="859">
        <v>173.7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1644366</v>
      </c>
      <c r="DH121" s="771"/>
      <c r="DI121" s="771"/>
      <c r="DJ121" s="771"/>
      <c r="DK121" s="771"/>
      <c r="DL121" s="771">
        <v>1565046</v>
      </c>
      <c r="DM121" s="771"/>
      <c r="DN121" s="771"/>
      <c r="DO121" s="771"/>
      <c r="DP121" s="771"/>
      <c r="DQ121" s="771">
        <v>1309774</v>
      </c>
      <c r="DR121" s="771"/>
      <c r="DS121" s="771"/>
      <c r="DT121" s="771"/>
      <c r="DU121" s="771"/>
      <c r="DV121" s="823">
        <v>4.5999999999999996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441</v>
      </c>
      <c r="BP122" s="838"/>
      <c r="BQ122" s="839">
        <v>71845943</v>
      </c>
      <c r="BR122" s="840"/>
      <c r="BS122" s="840"/>
      <c r="BT122" s="840"/>
      <c r="BU122" s="840"/>
      <c r="BV122" s="840">
        <v>72030534</v>
      </c>
      <c r="BW122" s="840"/>
      <c r="BX122" s="840"/>
      <c r="BY122" s="840"/>
      <c r="BZ122" s="840"/>
      <c r="CA122" s="840">
        <v>75758658</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756151</v>
      </c>
      <c r="DH122" s="771"/>
      <c r="DI122" s="771"/>
      <c r="DJ122" s="771"/>
      <c r="DK122" s="771"/>
      <c r="DL122" s="771">
        <v>682875</v>
      </c>
      <c r="DM122" s="771"/>
      <c r="DN122" s="771"/>
      <c r="DO122" s="771"/>
      <c r="DP122" s="771"/>
      <c r="DQ122" s="771">
        <v>599057</v>
      </c>
      <c r="DR122" s="771"/>
      <c r="DS122" s="771"/>
      <c r="DT122" s="771"/>
      <c r="DU122" s="771"/>
      <c r="DV122" s="823">
        <v>2.1</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49.4</v>
      </c>
      <c r="BR123" s="832"/>
      <c r="BS123" s="832"/>
      <c r="BT123" s="832"/>
      <c r="BU123" s="832"/>
      <c r="BV123" s="832">
        <v>39.299999999999997</v>
      </c>
      <c r="BW123" s="832"/>
      <c r="BX123" s="832"/>
      <c r="BY123" s="832"/>
      <c r="BZ123" s="832"/>
      <c r="CA123" s="832">
        <v>11.1</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139435</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5266</v>
      </c>
      <c r="AB127" s="784"/>
      <c r="AC127" s="784"/>
      <c r="AD127" s="784"/>
      <c r="AE127" s="785"/>
      <c r="AF127" s="786">
        <v>4458</v>
      </c>
      <c r="AG127" s="784"/>
      <c r="AH127" s="784"/>
      <c r="AI127" s="784"/>
      <c r="AJ127" s="785"/>
      <c r="AK127" s="786">
        <v>3998</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11.63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773830</v>
      </c>
      <c r="AB128" s="724"/>
      <c r="AC128" s="724"/>
      <c r="AD128" s="724"/>
      <c r="AE128" s="725"/>
      <c r="AF128" s="726">
        <v>723991</v>
      </c>
      <c r="AG128" s="724"/>
      <c r="AH128" s="724"/>
      <c r="AI128" s="724"/>
      <c r="AJ128" s="725"/>
      <c r="AK128" s="726">
        <v>612322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16.63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34001146</v>
      </c>
      <c r="AB129" s="784"/>
      <c r="AC129" s="784"/>
      <c r="AD129" s="784"/>
      <c r="AE129" s="785"/>
      <c r="AF129" s="786">
        <v>34367698</v>
      </c>
      <c r="AG129" s="784"/>
      <c r="AH129" s="784"/>
      <c r="AI129" s="784"/>
      <c r="AJ129" s="785"/>
      <c r="AK129" s="786">
        <v>34347648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5238011</v>
      </c>
      <c r="AB130" s="784"/>
      <c r="AC130" s="784"/>
      <c r="AD130" s="784"/>
      <c r="AE130" s="785"/>
      <c r="AF130" s="786">
        <v>5403083</v>
      </c>
      <c r="AG130" s="784"/>
      <c r="AH130" s="784"/>
      <c r="AI130" s="784"/>
      <c r="AJ130" s="785"/>
      <c r="AK130" s="786">
        <v>5626495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28763135</v>
      </c>
      <c r="AB131" s="717"/>
      <c r="AC131" s="717"/>
      <c r="AD131" s="717"/>
      <c r="AE131" s="718"/>
      <c r="AF131" s="719">
        <v>28964615</v>
      </c>
      <c r="AG131" s="717"/>
      <c r="AH131" s="717"/>
      <c r="AI131" s="717"/>
      <c r="AJ131" s="718"/>
      <c r="AK131" s="719">
        <v>28721153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9.1454043519999999</v>
      </c>
      <c r="AB132" s="740"/>
      <c r="AC132" s="740"/>
      <c r="AD132" s="740"/>
      <c r="AE132" s="741"/>
      <c r="AF132" s="742">
        <v>10.224555029999999</v>
      </c>
      <c r="AG132" s="740"/>
      <c r="AH132" s="740"/>
      <c r="AI132" s="740"/>
      <c r="AJ132" s="741"/>
      <c r="AK132" s="742">
        <v>9.6166891349999997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10.9</v>
      </c>
      <c r="AB133" s="749"/>
      <c r="AC133" s="749"/>
      <c r="AD133" s="749"/>
      <c r="AE133" s="750"/>
      <c r="AF133" s="748">
        <v>10.3</v>
      </c>
      <c r="AG133" s="749"/>
      <c r="AH133" s="749"/>
      <c r="AI133" s="749"/>
      <c r="AJ133" s="750"/>
      <c r="AK133" s="748">
        <v>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9435035</v>
      </c>
      <c r="L9" s="264">
        <v>73901</v>
      </c>
      <c r="M9" s="265">
        <v>58961</v>
      </c>
      <c r="N9" s="266">
        <v>25.3</v>
      </c>
    </row>
    <row r="10" spans="1:16">
      <c r="A10" s="248"/>
      <c r="B10" s="244"/>
      <c r="C10" s="244"/>
      <c r="D10" s="244"/>
      <c r="E10" s="244"/>
      <c r="F10" s="244"/>
      <c r="G10" s="1133" t="s">
        <v>474</v>
      </c>
      <c r="H10" s="1134"/>
      <c r="I10" s="1134"/>
      <c r="J10" s="1135"/>
      <c r="K10" s="267">
        <v>637894</v>
      </c>
      <c r="L10" s="268">
        <v>4996</v>
      </c>
      <c r="M10" s="269">
        <v>3996</v>
      </c>
      <c r="N10" s="270">
        <v>25</v>
      </c>
    </row>
    <row r="11" spans="1:16" ht="13.5" customHeight="1">
      <c r="A11" s="248"/>
      <c r="B11" s="244"/>
      <c r="C11" s="244"/>
      <c r="D11" s="244"/>
      <c r="E11" s="244"/>
      <c r="F11" s="244"/>
      <c r="G11" s="1133" t="s">
        <v>475</v>
      </c>
      <c r="H11" s="1134"/>
      <c r="I11" s="1134"/>
      <c r="J11" s="1135"/>
      <c r="K11" s="267">
        <v>14809</v>
      </c>
      <c r="L11" s="268">
        <v>116</v>
      </c>
      <c r="M11" s="269">
        <v>3773</v>
      </c>
      <c r="N11" s="270">
        <v>-96.9</v>
      </c>
    </row>
    <row r="12" spans="1:16" ht="13.5" customHeight="1">
      <c r="A12" s="248"/>
      <c r="B12" s="244"/>
      <c r="C12" s="244"/>
      <c r="D12" s="244"/>
      <c r="E12" s="244"/>
      <c r="F12" s="244"/>
      <c r="G12" s="1133" t="s">
        <v>476</v>
      </c>
      <c r="H12" s="1134"/>
      <c r="I12" s="1134"/>
      <c r="J12" s="1135"/>
      <c r="K12" s="267" t="s">
        <v>477</v>
      </c>
      <c r="L12" s="268" t="s">
        <v>477</v>
      </c>
      <c r="M12" s="269">
        <v>594</v>
      </c>
      <c r="N12" s="270" t="s">
        <v>477</v>
      </c>
    </row>
    <row r="13" spans="1:16" ht="13.5" customHeight="1">
      <c r="A13" s="248"/>
      <c r="B13" s="244"/>
      <c r="C13" s="244"/>
      <c r="D13" s="244"/>
      <c r="E13" s="244"/>
      <c r="F13" s="244"/>
      <c r="G13" s="1133" t="s">
        <v>478</v>
      </c>
      <c r="H13" s="1134"/>
      <c r="I13" s="1134"/>
      <c r="J13" s="1135"/>
      <c r="K13" s="267" t="s">
        <v>477</v>
      </c>
      <c r="L13" s="268" t="s">
        <v>477</v>
      </c>
      <c r="M13" s="269">
        <v>1</v>
      </c>
      <c r="N13" s="270" t="s">
        <v>477</v>
      </c>
    </row>
    <row r="14" spans="1:16" ht="13.5" customHeight="1">
      <c r="A14" s="248"/>
      <c r="B14" s="244"/>
      <c r="C14" s="244"/>
      <c r="D14" s="244"/>
      <c r="E14" s="244"/>
      <c r="F14" s="244"/>
      <c r="G14" s="1133" t="s">
        <v>479</v>
      </c>
      <c r="H14" s="1134"/>
      <c r="I14" s="1134"/>
      <c r="J14" s="1135"/>
      <c r="K14" s="267">
        <v>270122</v>
      </c>
      <c r="L14" s="268">
        <v>2116</v>
      </c>
      <c r="M14" s="269">
        <v>2438</v>
      </c>
      <c r="N14" s="270">
        <v>-13.2</v>
      </c>
    </row>
    <row r="15" spans="1:16" ht="13.5" customHeight="1">
      <c r="A15" s="248"/>
      <c r="B15" s="244"/>
      <c r="C15" s="244"/>
      <c r="D15" s="244"/>
      <c r="E15" s="244"/>
      <c r="F15" s="244"/>
      <c r="G15" s="1133" t="s">
        <v>480</v>
      </c>
      <c r="H15" s="1134"/>
      <c r="I15" s="1134"/>
      <c r="J15" s="1135"/>
      <c r="K15" s="267">
        <v>482446</v>
      </c>
      <c r="L15" s="268">
        <v>3779</v>
      </c>
      <c r="M15" s="269">
        <v>1435</v>
      </c>
      <c r="N15" s="270">
        <v>163.30000000000001</v>
      </c>
    </row>
    <row r="16" spans="1:16">
      <c r="A16" s="248"/>
      <c r="B16" s="244"/>
      <c r="C16" s="244"/>
      <c r="D16" s="244"/>
      <c r="E16" s="244"/>
      <c r="F16" s="244"/>
      <c r="G16" s="1136" t="s">
        <v>481</v>
      </c>
      <c r="H16" s="1137"/>
      <c r="I16" s="1137"/>
      <c r="J16" s="1138"/>
      <c r="K16" s="268">
        <v>-1194451</v>
      </c>
      <c r="L16" s="268">
        <v>-9356</v>
      </c>
      <c r="M16" s="269">
        <v>-6041</v>
      </c>
      <c r="N16" s="270">
        <v>54.9</v>
      </c>
    </row>
    <row r="17" spans="1:16">
      <c r="A17" s="248"/>
      <c r="B17" s="244"/>
      <c r="C17" s="244"/>
      <c r="D17" s="244"/>
      <c r="E17" s="244"/>
      <c r="F17" s="244"/>
      <c r="G17" s="1136" t="s">
        <v>168</v>
      </c>
      <c r="H17" s="1137"/>
      <c r="I17" s="1137"/>
      <c r="J17" s="1138"/>
      <c r="K17" s="268">
        <v>9645855</v>
      </c>
      <c r="L17" s="268">
        <v>75552</v>
      </c>
      <c r="M17" s="269">
        <v>65157</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8.33</v>
      </c>
      <c r="L21" s="281">
        <v>6.38</v>
      </c>
      <c r="M21" s="282">
        <v>1.95</v>
      </c>
      <c r="N21" s="249"/>
      <c r="O21" s="283"/>
      <c r="P21" s="279"/>
    </row>
    <row r="22" spans="1:16" s="284" customFormat="1">
      <c r="A22" s="279"/>
      <c r="B22" s="249"/>
      <c r="C22" s="249"/>
      <c r="D22" s="249"/>
      <c r="E22" s="249"/>
      <c r="F22" s="249"/>
      <c r="G22" s="1130" t="s">
        <v>487</v>
      </c>
      <c r="H22" s="1131"/>
      <c r="I22" s="1131"/>
      <c r="J22" s="1132"/>
      <c r="K22" s="285">
        <v>98.7</v>
      </c>
      <c r="L22" s="286">
        <v>99.2</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8146124</v>
      </c>
      <c r="L32" s="294">
        <v>63806</v>
      </c>
      <c r="M32" s="295">
        <v>38103</v>
      </c>
      <c r="N32" s="296">
        <v>67.5</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32</v>
      </c>
      <c r="N34" s="296" t="s">
        <v>477</v>
      </c>
    </row>
    <row r="35" spans="1:16" ht="27" customHeight="1">
      <c r="A35" s="248"/>
      <c r="B35" s="244"/>
      <c r="C35" s="244"/>
      <c r="D35" s="244"/>
      <c r="E35" s="244"/>
      <c r="F35" s="244"/>
      <c r="G35" s="1121" t="s">
        <v>493</v>
      </c>
      <c r="H35" s="1122"/>
      <c r="I35" s="1122"/>
      <c r="J35" s="1123"/>
      <c r="K35" s="294">
        <v>770292</v>
      </c>
      <c r="L35" s="294">
        <v>6033</v>
      </c>
      <c r="M35" s="295">
        <v>9772</v>
      </c>
      <c r="N35" s="296">
        <v>-38.299999999999997</v>
      </c>
    </row>
    <row r="36" spans="1:16" ht="27" customHeight="1">
      <c r="A36" s="248"/>
      <c r="B36" s="244"/>
      <c r="C36" s="244"/>
      <c r="D36" s="244"/>
      <c r="E36" s="244"/>
      <c r="F36" s="244"/>
      <c r="G36" s="1121" t="s">
        <v>494</v>
      </c>
      <c r="H36" s="1122"/>
      <c r="I36" s="1122"/>
      <c r="J36" s="1123"/>
      <c r="K36" s="294">
        <v>80427</v>
      </c>
      <c r="L36" s="294">
        <v>630</v>
      </c>
      <c r="M36" s="295">
        <v>1367</v>
      </c>
      <c r="N36" s="296">
        <v>-53.9</v>
      </c>
    </row>
    <row r="37" spans="1:16" ht="13.5" customHeight="1">
      <c r="A37" s="248"/>
      <c r="B37" s="244"/>
      <c r="C37" s="244"/>
      <c r="D37" s="244"/>
      <c r="E37" s="244"/>
      <c r="F37" s="244"/>
      <c r="G37" s="1121" t="s">
        <v>495</v>
      </c>
      <c r="H37" s="1122"/>
      <c r="I37" s="1122"/>
      <c r="J37" s="1123"/>
      <c r="K37" s="294">
        <v>3998</v>
      </c>
      <c r="L37" s="294">
        <v>31</v>
      </c>
      <c r="M37" s="295">
        <v>888</v>
      </c>
      <c r="N37" s="296">
        <v>-96.5</v>
      </c>
    </row>
    <row r="38" spans="1:16" ht="27" customHeight="1">
      <c r="A38" s="248"/>
      <c r="B38" s="244"/>
      <c r="C38" s="244"/>
      <c r="D38" s="244"/>
      <c r="E38" s="244"/>
      <c r="F38" s="244"/>
      <c r="G38" s="1124" t="s">
        <v>496</v>
      </c>
      <c r="H38" s="1125"/>
      <c r="I38" s="1125"/>
      <c r="J38" s="1126"/>
      <c r="K38" s="297" t="s">
        <v>477</v>
      </c>
      <c r="L38" s="297" t="s">
        <v>477</v>
      </c>
      <c r="M38" s="298">
        <v>2</v>
      </c>
      <c r="N38" s="299" t="s">
        <v>477</v>
      </c>
      <c r="O38" s="293"/>
    </row>
    <row r="39" spans="1:16">
      <c r="A39" s="248"/>
      <c r="B39" s="244"/>
      <c r="C39" s="244"/>
      <c r="D39" s="244"/>
      <c r="E39" s="244"/>
      <c r="F39" s="244"/>
      <c r="G39" s="1124" t="s">
        <v>497</v>
      </c>
      <c r="H39" s="1125"/>
      <c r="I39" s="1125"/>
      <c r="J39" s="1126"/>
      <c r="K39" s="300">
        <v>-612322</v>
      </c>
      <c r="L39" s="300">
        <v>-4796</v>
      </c>
      <c r="M39" s="301">
        <v>-6931</v>
      </c>
      <c r="N39" s="302">
        <v>-30.8</v>
      </c>
      <c r="O39" s="293"/>
    </row>
    <row r="40" spans="1:16" ht="27" customHeight="1">
      <c r="A40" s="248"/>
      <c r="B40" s="244"/>
      <c r="C40" s="244"/>
      <c r="D40" s="244"/>
      <c r="E40" s="244"/>
      <c r="F40" s="244"/>
      <c r="G40" s="1121" t="s">
        <v>498</v>
      </c>
      <c r="H40" s="1122"/>
      <c r="I40" s="1122"/>
      <c r="J40" s="1123"/>
      <c r="K40" s="300">
        <v>-5626495</v>
      </c>
      <c r="L40" s="300">
        <v>-44070</v>
      </c>
      <c r="M40" s="301">
        <v>-31548</v>
      </c>
      <c r="N40" s="302">
        <v>39.700000000000003</v>
      </c>
      <c r="O40" s="293"/>
    </row>
    <row r="41" spans="1:16">
      <c r="A41" s="248"/>
      <c r="B41" s="244"/>
      <c r="C41" s="244"/>
      <c r="D41" s="244"/>
      <c r="E41" s="244"/>
      <c r="F41" s="244"/>
      <c r="G41" s="1127" t="s">
        <v>279</v>
      </c>
      <c r="H41" s="1128"/>
      <c r="I41" s="1128"/>
      <c r="J41" s="1129"/>
      <c r="K41" s="294">
        <v>2762024</v>
      </c>
      <c r="L41" s="300">
        <v>21634</v>
      </c>
      <c r="M41" s="301">
        <v>11686</v>
      </c>
      <c r="N41" s="302">
        <v>85.1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7993353</v>
      </c>
      <c r="J51" s="320">
        <v>62699</v>
      </c>
      <c r="K51" s="321">
        <v>-22.8</v>
      </c>
      <c r="L51" s="322">
        <v>51263</v>
      </c>
      <c r="M51" s="323">
        <v>-4.9000000000000004</v>
      </c>
      <c r="N51" s="324">
        <v>-17.899999999999999</v>
      </c>
    </row>
    <row r="52" spans="1:14">
      <c r="A52" s="248"/>
      <c r="B52" s="244"/>
      <c r="C52" s="244"/>
      <c r="D52" s="244"/>
      <c r="E52" s="244"/>
      <c r="F52" s="244"/>
      <c r="G52" s="325"/>
      <c r="H52" s="326" t="s">
        <v>509</v>
      </c>
      <c r="I52" s="327">
        <v>4740598</v>
      </c>
      <c r="J52" s="328">
        <v>37185</v>
      </c>
      <c r="K52" s="329">
        <v>-31.7</v>
      </c>
      <c r="L52" s="330">
        <v>29061</v>
      </c>
      <c r="M52" s="331">
        <v>-15.2</v>
      </c>
      <c r="N52" s="332">
        <v>-16.5</v>
      </c>
    </row>
    <row r="53" spans="1:14">
      <c r="A53" s="248"/>
      <c r="B53" s="244"/>
      <c r="C53" s="244"/>
      <c r="D53" s="244"/>
      <c r="E53" s="244"/>
      <c r="F53" s="244"/>
      <c r="G53" s="310" t="s">
        <v>510</v>
      </c>
      <c r="H53" s="311"/>
      <c r="I53" s="319">
        <v>8217734</v>
      </c>
      <c r="J53" s="320">
        <v>64476</v>
      </c>
      <c r="K53" s="321">
        <v>2.8</v>
      </c>
      <c r="L53" s="322">
        <v>41433</v>
      </c>
      <c r="M53" s="323">
        <v>-19.2</v>
      </c>
      <c r="N53" s="324">
        <v>22</v>
      </c>
    </row>
    <row r="54" spans="1:14">
      <c r="A54" s="248"/>
      <c r="B54" s="244"/>
      <c r="C54" s="244"/>
      <c r="D54" s="244"/>
      <c r="E54" s="244"/>
      <c r="F54" s="244"/>
      <c r="G54" s="325"/>
      <c r="H54" s="326" t="s">
        <v>509</v>
      </c>
      <c r="I54" s="327">
        <v>4937965</v>
      </c>
      <c r="J54" s="328">
        <v>38743</v>
      </c>
      <c r="K54" s="329">
        <v>4.2</v>
      </c>
      <c r="L54" s="330">
        <v>22351</v>
      </c>
      <c r="M54" s="331">
        <v>-23.1</v>
      </c>
      <c r="N54" s="332">
        <v>27.3</v>
      </c>
    </row>
    <row r="55" spans="1:14">
      <c r="A55" s="248"/>
      <c r="B55" s="244"/>
      <c r="C55" s="244"/>
      <c r="D55" s="244"/>
      <c r="E55" s="244"/>
      <c r="F55" s="244"/>
      <c r="G55" s="310" t="s">
        <v>511</v>
      </c>
      <c r="H55" s="311"/>
      <c r="I55" s="319">
        <v>10210897</v>
      </c>
      <c r="J55" s="320">
        <v>80062</v>
      </c>
      <c r="K55" s="321">
        <v>24.2</v>
      </c>
      <c r="L55" s="322">
        <v>43493</v>
      </c>
      <c r="M55" s="323">
        <v>5</v>
      </c>
      <c r="N55" s="324">
        <v>19.2</v>
      </c>
    </row>
    <row r="56" spans="1:14">
      <c r="A56" s="248"/>
      <c r="B56" s="244"/>
      <c r="C56" s="244"/>
      <c r="D56" s="244"/>
      <c r="E56" s="244"/>
      <c r="F56" s="244"/>
      <c r="G56" s="325"/>
      <c r="H56" s="326" t="s">
        <v>509</v>
      </c>
      <c r="I56" s="327">
        <v>7264607</v>
      </c>
      <c r="J56" s="328">
        <v>56961</v>
      </c>
      <c r="K56" s="329">
        <v>47</v>
      </c>
      <c r="L56" s="330">
        <v>23254</v>
      </c>
      <c r="M56" s="331">
        <v>4</v>
      </c>
      <c r="N56" s="332">
        <v>43</v>
      </c>
    </row>
    <row r="57" spans="1:14">
      <c r="A57" s="248"/>
      <c r="B57" s="244"/>
      <c r="C57" s="244"/>
      <c r="D57" s="244"/>
      <c r="E57" s="244"/>
      <c r="F57" s="244"/>
      <c r="G57" s="310" t="s">
        <v>512</v>
      </c>
      <c r="H57" s="311"/>
      <c r="I57" s="319">
        <v>11047460</v>
      </c>
      <c r="J57" s="320">
        <v>86203</v>
      </c>
      <c r="K57" s="321">
        <v>7.7</v>
      </c>
      <c r="L57" s="322">
        <v>50840</v>
      </c>
      <c r="M57" s="323">
        <v>16.899999999999999</v>
      </c>
      <c r="N57" s="324">
        <v>-9.1999999999999993</v>
      </c>
    </row>
    <row r="58" spans="1:14">
      <c r="A58" s="248"/>
      <c r="B58" s="244"/>
      <c r="C58" s="244"/>
      <c r="D58" s="244"/>
      <c r="E58" s="244"/>
      <c r="F58" s="244"/>
      <c r="G58" s="325"/>
      <c r="H58" s="326" t="s">
        <v>509</v>
      </c>
      <c r="I58" s="327">
        <v>5755706</v>
      </c>
      <c r="J58" s="328">
        <v>44912</v>
      </c>
      <c r="K58" s="329">
        <v>-21.2</v>
      </c>
      <c r="L58" s="330">
        <v>25367</v>
      </c>
      <c r="M58" s="331">
        <v>9.1</v>
      </c>
      <c r="N58" s="332">
        <v>-30.3</v>
      </c>
    </row>
    <row r="59" spans="1:14">
      <c r="A59" s="248"/>
      <c r="B59" s="244"/>
      <c r="C59" s="244"/>
      <c r="D59" s="244"/>
      <c r="E59" s="244"/>
      <c r="F59" s="244"/>
      <c r="G59" s="310" t="s">
        <v>513</v>
      </c>
      <c r="H59" s="311"/>
      <c r="I59" s="319">
        <v>11791481</v>
      </c>
      <c r="J59" s="320">
        <v>92358</v>
      </c>
      <c r="K59" s="321">
        <v>7.1</v>
      </c>
      <c r="L59" s="322">
        <v>53605</v>
      </c>
      <c r="M59" s="323">
        <v>5.4</v>
      </c>
      <c r="N59" s="324">
        <v>1.7</v>
      </c>
    </row>
    <row r="60" spans="1:14">
      <c r="A60" s="248"/>
      <c r="B60" s="244"/>
      <c r="C60" s="244"/>
      <c r="D60" s="244"/>
      <c r="E60" s="244"/>
      <c r="F60" s="244"/>
      <c r="G60" s="325"/>
      <c r="H60" s="326" t="s">
        <v>509</v>
      </c>
      <c r="I60" s="333">
        <v>6155760</v>
      </c>
      <c r="J60" s="328">
        <v>48216</v>
      </c>
      <c r="K60" s="329">
        <v>7.4</v>
      </c>
      <c r="L60" s="330">
        <v>28343</v>
      </c>
      <c r="M60" s="331">
        <v>11.7</v>
      </c>
      <c r="N60" s="332">
        <v>-4.3</v>
      </c>
    </row>
    <row r="61" spans="1:14">
      <c r="A61" s="248"/>
      <c r="B61" s="244"/>
      <c r="C61" s="244"/>
      <c r="D61" s="244"/>
      <c r="E61" s="244"/>
      <c r="F61" s="244"/>
      <c r="G61" s="310" t="s">
        <v>514</v>
      </c>
      <c r="H61" s="334"/>
      <c r="I61" s="335">
        <v>9852185</v>
      </c>
      <c r="J61" s="336">
        <v>77160</v>
      </c>
      <c r="K61" s="337">
        <v>3.8</v>
      </c>
      <c r="L61" s="338">
        <v>48127</v>
      </c>
      <c r="M61" s="339">
        <v>0.6</v>
      </c>
      <c r="N61" s="324">
        <v>3.2</v>
      </c>
    </row>
    <row r="62" spans="1:14">
      <c r="A62" s="248"/>
      <c r="B62" s="244"/>
      <c r="C62" s="244"/>
      <c r="D62" s="244"/>
      <c r="E62" s="244"/>
      <c r="F62" s="244"/>
      <c r="G62" s="325"/>
      <c r="H62" s="326" t="s">
        <v>509</v>
      </c>
      <c r="I62" s="327">
        <v>5770927</v>
      </c>
      <c r="J62" s="328">
        <v>45203</v>
      </c>
      <c r="K62" s="329">
        <v>1.1000000000000001</v>
      </c>
      <c r="L62" s="330">
        <v>25675</v>
      </c>
      <c r="M62" s="331">
        <v>-2.7</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17.97</v>
      </c>
      <c r="G47" s="12">
        <v>22.6</v>
      </c>
      <c r="H47" s="12">
        <v>21.27</v>
      </c>
      <c r="I47" s="12">
        <v>22.65</v>
      </c>
      <c r="J47" s="13">
        <v>28.99</v>
      </c>
    </row>
    <row r="48" spans="2:10" ht="57.75" customHeight="1">
      <c r="B48" s="14"/>
      <c r="C48" s="1141" t="s">
        <v>4</v>
      </c>
      <c r="D48" s="1141"/>
      <c r="E48" s="1142"/>
      <c r="F48" s="15">
        <v>6.1</v>
      </c>
      <c r="G48" s="16">
        <v>5.19</v>
      </c>
      <c r="H48" s="16">
        <v>4.18</v>
      </c>
      <c r="I48" s="16">
        <v>6.09</v>
      </c>
      <c r="J48" s="17">
        <v>5.59</v>
      </c>
    </row>
    <row r="49" spans="2:10" ht="57.75" customHeight="1" thickBot="1">
      <c r="B49" s="18"/>
      <c r="C49" s="1143" t="s">
        <v>5</v>
      </c>
      <c r="D49" s="1143"/>
      <c r="E49" s="1144"/>
      <c r="F49" s="19">
        <v>5.97</v>
      </c>
      <c r="G49" s="20">
        <v>5.48</v>
      </c>
      <c r="H49" s="20" t="s">
        <v>521</v>
      </c>
      <c r="I49" s="20">
        <v>4.46</v>
      </c>
      <c r="J49" s="21">
        <v>7.44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0.57999999999999996</v>
      </c>
      <c r="G34" s="33">
        <v>0.55000000000000004</v>
      </c>
      <c r="H34" s="33">
        <v>0.49</v>
      </c>
      <c r="I34" s="33" t="s">
        <v>523</v>
      </c>
      <c r="J34" s="34" t="s">
        <v>524</v>
      </c>
      <c r="K34" s="22"/>
      <c r="L34" s="22"/>
      <c r="M34" s="22"/>
      <c r="N34" s="22"/>
      <c r="O34" s="22"/>
      <c r="P34" s="22"/>
    </row>
    <row r="35" spans="1:16" ht="39" customHeight="1">
      <c r="A35" s="22"/>
      <c r="B35" s="35"/>
      <c r="C35" s="1145" t="s">
        <v>525</v>
      </c>
      <c r="D35" s="1146"/>
      <c r="E35" s="1147"/>
      <c r="F35" s="36">
        <v>5.95</v>
      </c>
      <c r="G35" s="37">
        <v>6.15</v>
      </c>
      <c r="H35" s="37">
        <v>6.72</v>
      </c>
      <c r="I35" s="37">
        <v>7.55</v>
      </c>
      <c r="J35" s="38">
        <v>8.25</v>
      </c>
      <c r="K35" s="22"/>
      <c r="L35" s="22"/>
      <c r="M35" s="22"/>
      <c r="N35" s="22"/>
      <c r="O35" s="22"/>
      <c r="P35" s="22"/>
    </row>
    <row r="36" spans="1:16" ht="39" customHeight="1">
      <c r="A36" s="22"/>
      <c r="B36" s="35"/>
      <c r="C36" s="1145" t="s">
        <v>526</v>
      </c>
      <c r="D36" s="1146"/>
      <c r="E36" s="1147"/>
      <c r="F36" s="36">
        <v>6.23</v>
      </c>
      <c r="G36" s="37">
        <v>6.31</v>
      </c>
      <c r="H36" s="37">
        <v>6.13</v>
      </c>
      <c r="I36" s="37">
        <v>6.96</v>
      </c>
      <c r="J36" s="38">
        <v>8.1199999999999992</v>
      </c>
      <c r="K36" s="22"/>
      <c r="L36" s="22"/>
      <c r="M36" s="22"/>
      <c r="N36" s="22"/>
      <c r="O36" s="22"/>
      <c r="P36" s="22"/>
    </row>
    <row r="37" spans="1:16" ht="39" customHeight="1">
      <c r="A37" s="22"/>
      <c r="B37" s="35"/>
      <c r="C37" s="1145" t="s">
        <v>527</v>
      </c>
      <c r="D37" s="1146"/>
      <c r="E37" s="1147"/>
      <c r="F37" s="36">
        <v>6.11</v>
      </c>
      <c r="G37" s="37">
        <v>5.21</v>
      </c>
      <c r="H37" s="37">
        <v>4.2</v>
      </c>
      <c r="I37" s="37">
        <v>6.11</v>
      </c>
      <c r="J37" s="38">
        <v>5.58</v>
      </c>
      <c r="K37" s="22"/>
      <c r="L37" s="22"/>
      <c r="M37" s="22"/>
      <c r="N37" s="22"/>
      <c r="O37" s="22"/>
      <c r="P37" s="22"/>
    </row>
    <row r="38" spans="1:16" ht="39" customHeight="1">
      <c r="A38" s="22"/>
      <c r="B38" s="35"/>
      <c r="C38" s="1145" t="s">
        <v>528</v>
      </c>
      <c r="D38" s="1146"/>
      <c r="E38" s="1147"/>
      <c r="F38" s="36">
        <v>0.67</v>
      </c>
      <c r="G38" s="37">
        <v>0.8</v>
      </c>
      <c r="H38" s="37">
        <v>0.72</v>
      </c>
      <c r="I38" s="37">
        <v>1.07</v>
      </c>
      <c r="J38" s="38">
        <v>0.91</v>
      </c>
      <c r="K38" s="22"/>
      <c r="L38" s="22"/>
      <c r="M38" s="22"/>
      <c r="N38" s="22"/>
      <c r="O38" s="22"/>
      <c r="P38" s="22"/>
    </row>
    <row r="39" spans="1:16" ht="39" customHeight="1">
      <c r="A39" s="22"/>
      <c r="B39" s="35"/>
      <c r="C39" s="1145" t="s">
        <v>529</v>
      </c>
      <c r="D39" s="1146"/>
      <c r="E39" s="1147"/>
      <c r="F39" s="36">
        <v>0.09</v>
      </c>
      <c r="G39" s="37">
        <v>0.04</v>
      </c>
      <c r="H39" s="37">
        <v>0.13</v>
      </c>
      <c r="I39" s="37">
        <v>0.11</v>
      </c>
      <c r="J39" s="38">
        <v>0.12</v>
      </c>
      <c r="K39" s="22"/>
      <c r="L39" s="22"/>
      <c r="M39" s="22"/>
      <c r="N39" s="22"/>
      <c r="O39" s="22"/>
      <c r="P39" s="22"/>
    </row>
    <row r="40" spans="1:16" ht="39" customHeight="1">
      <c r="A40" s="22"/>
      <c r="B40" s="35"/>
      <c r="C40" s="1145" t="s">
        <v>530</v>
      </c>
      <c r="D40" s="1146"/>
      <c r="E40" s="1147"/>
      <c r="F40" s="36">
        <v>0.14000000000000001</v>
      </c>
      <c r="G40" s="37">
        <v>0.15</v>
      </c>
      <c r="H40" s="37">
        <v>0.15</v>
      </c>
      <c r="I40" s="37">
        <v>0.1</v>
      </c>
      <c r="J40" s="38">
        <v>0.1</v>
      </c>
      <c r="K40" s="22"/>
      <c r="L40" s="22"/>
      <c r="M40" s="22"/>
      <c r="N40" s="22"/>
      <c r="O40" s="22"/>
      <c r="P40" s="22"/>
    </row>
    <row r="41" spans="1:16" ht="39" customHeight="1">
      <c r="A41" s="22"/>
      <c r="B41" s="35"/>
      <c r="C41" s="1145" t="s">
        <v>531</v>
      </c>
      <c r="D41" s="1146"/>
      <c r="E41" s="1147"/>
      <c r="F41" s="36">
        <v>0</v>
      </c>
      <c r="G41" s="37">
        <v>0</v>
      </c>
      <c r="H41" s="37">
        <v>0.01</v>
      </c>
      <c r="I41" s="37">
        <v>0.02</v>
      </c>
      <c r="J41" s="38">
        <v>0.04</v>
      </c>
      <c r="K41" s="22"/>
      <c r="L41" s="22"/>
      <c r="M41" s="22"/>
      <c r="N41" s="22"/>
      <c r="O41" s="22"/>
      <c r="P41" s="22"/>
    </row>
    <row r="42" spans="1:16" ht="39" customHeight="1">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0.02</v>
      </c>
      <c r="G43" s="42">
        <v>0.02</v>
      </c>
      <c r="H43" s="42">
        <v>0.06</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8597</v>
      </c>
      <c r="L45" s="60">
        <v>8500</v>
      </c>
      <c r="M45" s="60">
        <v>7753</v>
      </c>
      <c r="N45" s="60">
        <v>8255</v>
      </c>
      <c r="O45" s="61">
        <v>8146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676</v>
      </c>
      <c r="L48" s="64">
        <v>746</v>
      </c>
      <c r="M48" s="64">
        <v>822</v>
      </c>
      <c r="N48" s="64">
        <v>758</v>
      </c>
      <c r="O48" s="65">
        <v>770</v>
      </c>
      <c r="P48" s="48"/>
      <c r="Q48" s="48"/>
      <c r="R48" s="48"/>
      <c r="S48" s="48"/>
      <c r="T48" s="48"/>
      <c r="U48" s="48"/>
    </row>
    <row r="49" spans="1:21" ht="30.75" customHeight="1">
      <c r="A49" s="48"/>
      <c r="B49" s="1163"/>
      <c r="C49" s="1164"/>
      <c r="D49" s="62"/>
      <c r="E49" s="1155" t="s">
        <v>16</v>
      </c>
      <c r="F49" s="1155"/>
      <c r="G49" s="1155"/>
      <c r="H49" s="1155"/>
      <c r="I49" s="1155"/>
      <c r="J49" s="1156"/>
      <c r="K49" s="63">
        <v>77</v>
      </c>
      <c r="L49" s="64">
        <v>76</v>
      </c>
      <c r="M49" s="64">
        <v>62</v>
      </c>
      <c r="N49" s="64">
        <v>72</v>
      </c>
      <c r="O49" s="65">
        <v>80</v>
      </c>
      <c r="P49" s="48"/>
      <c r="Q49" s="48"/>
      <c r="R49" s="48"/>
      <c r="S49" s="48"/>
      <c r="T49" s="48"/>
      <c r="U49" s="48"/>
    </row>
    <row r="50" spans="1:21" ht="30.75" customHeight="1">
      <c r="A50" s="48"/>
      <c r="B50" s="1163"/>
      <c r="C50" s="1164"/>
      <c r="D50" s="62"/>
      <c r="E50" s="1155" t="s">
        <v>17</v>
      </c>
      <c r="F50" s="1155"/>
      <c r="G50" s="1155"/>
      <c r="H50" s="1155"/>
      <c r="I50" s="1155"/>
      <c r="J50" s="1156"/>
      <c r="K50" s="63">
        <v>150</v>
      </c>
      <c r="L50" s="64">
        <v>6</v>
      </c>
      <c r="M50" s="64">
        <v>5</v>
      </c>
      <c r="N50" s="64">
        <v>4</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5973</v>
      </c>
      <c r="L52" s="64">
        <v>6007</v>
      </c>
      <c r="M52" s="64">
        <v>6013</v>
      </c>
      <c r="N52" s="64">
        <v>6127</v>
      </c>
      <c r="O52" s="65">
        <v>6239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3527</v>
      </c>
      <c r="L53" s="69">
        <v>3321</v>
      </c>
      <c r="M53" s="69">
        <v>2629</v>
      </c>
      <c r="N53" s="69">
        <v>2962</v>
      </c>
      <c r="O53" s="70">
        <v>2761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2016-04-25T08:36:23Z</cp:lastPrinted>
  <dcterms:created xsi:type="dcterms:W3CDTF">2016-02-15T02:27:26Z</dcterms:created>
  <dcterms:modified xsi:type="dcterms:W3CDTF">2016-04-25T09:17:48Z</dcterms:modified>
  <cp:category/>
</cp:coreProperties>
</file>