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57BB4F06-3DD9-44E7-ACB4-36CA14E2FDA1}" xr6:coauthVersionLast="36" xr6:coauthVersionMax="47" xr10:uidLastSave="{00000000-0000-0000-0000-000000000000}"/>
  <bookViews>
    <workbookView xWindow="0" yWindow="0" windowWidth="19200" windowHeight="7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C37" i="10"/>
  <c r="BE36" i="10"/>
  <c r="C36" i="10"/>
  <c r="BE35" i="10"/>
  <c r="C35" i="10"/>
  <c r="CO34" i="10"/>
  <c r="CO35" i="10" s="1"/>
  <c r="CO36" i="10" s="1"/>
  <c r="BW34" i="10"/>
  <c r="BW35" i="10" s="1"/>
  <c r="BW36" i="10" s="1"/>
  <c r="BW37" i="10" s="1"/>
  <c r="BW38"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<sst xmlns="http://schemas.openxmlformats.org/spreadsheetml/2006/main" count="1086" uniqueCount="568">
  <si>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</si>
  <si>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</si>
  <si>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</si>
  <si>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</si>
  <si>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</si>
  <si>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</si>
  <si>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</si>
  <si>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</si>
  <si>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</si>
  <si>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</si>
  <si>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</si>
  <si>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</si>
  <si>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</si>
  <si>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</si>
  <si>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</si>
  <si>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</si>
  <si>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</si>
  <si>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</si>
  <si>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</si>
  <si>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</si>
  <si>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</si>
  <si>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</si>
  <si>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</si>
  <si>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</si>
  <si>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</si>
  <si>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</si>
  <si>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</si>
  <si>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</si>
  <si>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</si>
  <si>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</si>
  <si>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</si>
  <si>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</si>
  <si>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</si>
  <si>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</si>
  <si>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</si>
  <si>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</si>
  <si>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</si>
  <si>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</si>
  <si>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</si>
  <si>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</si>
  <si>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</si>
  <si>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</si>
  <si>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</si>
  <si>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</si>
  <si>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</si>
  <si>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</si>
  <si>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</si>
  <si>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</si>
  <si>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</si>
  <si>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</si>
  <si>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</si>
  <si>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</si>
  <si>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</si>
  <si>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</si>
  <si>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</si>
  <si>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</si>
  <si>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</si>
  <si>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</si>
  <si>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</si>
  <si>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</si>
  <si>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</si>
  <si>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</si>
  <si>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</si>
  <si>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</si>
  <si>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</si>
  <si>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</si>
  <si>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</si>
  <si>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</si>
  <si>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</si>
  <si>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</si>
  <si>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</si>
  <si>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</si>
  <si>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</si>
  <si>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</si>
  <si>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</si>
  <si>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</si>
  <si>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</si>
  <si>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</si>
  <si>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</si>
  <si>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</si>
  <si>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</si>
  <si>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</si>
  <si>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</si>
  <si>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</si>
  <si>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</si>
  <si>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</si>
  <si>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</si>
  <si>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</si>
  <si>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</si>
  <si>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</si>
  <si>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</si>
  <si>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</si>
  <si>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</si>
  <si>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</si>
  <si>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</si>
  <si>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</si>
  <si>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</si>
  <si>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</si>
  <si>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</si>
  <si>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</si>
  <si>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</si>
  <si>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</si>
  <si>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</si>
  <si>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</si>
  <si>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</si>
  <si>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</si>
  <si>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</si>
  <si>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</si>
  <si>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</si>
  <si>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</si>
  <si>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</si>
  <si>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</si>
  <si>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</si>
  <si>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</si>
  <si>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</si>
  <si>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</si>
  <si>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</si>
  <si>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</si>
  <si>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</si>
  <si>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</si>
  <si>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</si>
  <si>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</si>
  <si>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</si>
  <si>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</si>
  <si>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</si>
  <si>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</si>
  <si>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</si>
  <si>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</si>
  <si>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</si>
  <si>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</si>
  <si>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</si>
  <si>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</si>
  <si>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</si>
  <si>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</si>
  <si>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</si>
  <si>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</si>
  <si>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</si>
  <si>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</si>
  <si>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</si>
  <si>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</si>
  <si>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</si>
  <si>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</si>
  <si>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</si>
  <si>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</si>
  <si>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</si>
  <si>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</si>
  <si>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</si>
  <si>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</si>
  <si>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</si>
  <si>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</si>
  <si>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</si>
  <si>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</si>
  <si>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</si>
  <si>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</si>
  <si>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</si>
  <si>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</si>
  <si>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</si>
  <si>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</si>
  <si>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</si>
  <si>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</si>
  <si>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</si>
  <si>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</si>
  <si>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</si>
  <si>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</si>
  <si>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</si>
  <si>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</si>
  <si>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</si>
  <si>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</si>
  <si>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</si>
  <si>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</si>
  <si>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</si>
  <si>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</si>
  <si>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</si>
  <si>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</si>
  <si>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</si>
  <si>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</si>
  <si>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</si>
  <si>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</si>
  <si>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</si>
  <si>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</si>
  <si>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</si>
  <si>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</si>
  <si>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</si>
  <si>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</si>
  <si>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</si>
  <si>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</si>
  <si>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</si>
  <si>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</si>
  <si>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</si>
  <si>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</si>
  <si>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</si>
  <si>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</si>
  <si>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</si>
  <si>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</si>
  <si>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</si>
  <si>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</si>
  <si>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</si>
  <si>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</si>
  <si>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</si>
  <si>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</si>
  <si>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</si>
  <si>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</si>
  <si>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</si>
  <si>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鹿児島県霧島市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</si>
  <si>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</si>
  <si>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</si>
  <si>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</si>
  <si>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</si>
  <si>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</si>
  <si>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</si>
  <si>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</si>
  <si>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</si>
  <si>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</si>
  <si>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</si>
  <si>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</si>
  <si>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</si>
  <si>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</si>
  <si>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</si>
  <si>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</si>
  <si>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</si>
  <si>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</si>
  <si>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</si>
  <si>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</si>
  <si>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</si>
  <si>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</si>
  <si>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</si>
  <si>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</si>
  <si>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</si>
  <si>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</si>
  <si>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</si>
  <si>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</si>
  <si>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</si>
  <si>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</si>
  <si>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</si>
  <si>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</si>
  <si>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</si>
  <si>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</si>
  <si>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</si>
  <si>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</si>
  <si>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</si>
  <si>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</si>
  <si>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</si>
  <si>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</si>
  <si>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</si>
  <si>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</si>
  <si>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</si>
  <si>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</si>
  <si>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</si>
  <si>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</si>
  <si>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</si>
  <si>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</si>
  <si>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</si>
  <si>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</si>
  <si>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</si>
  <si>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</si>
  <si>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</si>
  <si>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</si>
  <si>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</si>
  <si>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</si>
  <si>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</si>
  <si>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</si>
  <si>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</si>
  <si>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</si>
  <si>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</si>
  <si>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</si>
  <si>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</si>
  <si>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</si>
  <si>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</si>
  <si>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</si>
  <si>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</si>
  <si>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</si>
  <si>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</si>
  <si>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</si>
  <si>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</si>
  <si>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</si>
  <si>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</si>
  <si>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</si>
  <si>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</si>
  <si>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</si>
  <si>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</si>
  <si>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</si>
  <si>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</si>
  <si>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</si>
  <si>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</si>
  <si>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</si>
  <si>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</si>
  <si>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</si>
  <si>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</si>
  <si>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</si>
  <si>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</si>
  <si>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</si>
  <si>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</si>
  <si>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</si>
  <si>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</si>
  <si>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</si>
  <si>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</si>
  <si>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</si>
  <si>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</si>
  <si>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</si>
  <si>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</si>
  <si>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</si>
  <si>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</si>
  <si>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</si>
  <si>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</si>
  <si>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</si>
  <si>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</si>
  <si>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</si>
  <si>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</si>
  <si>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</si>
  <si>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</si>
  <si>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</si>
  <si>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</si>
  <si>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</si>
  <si>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</si>
  <si>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</si>
  <si>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</si>
  <si>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</si>
  <si>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</si>
  <si>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</si>
  <si>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</si>
  <si>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</si>
  <si>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</si>
  <si>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</si>
  <si>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</si>
  <si>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</si>
  <si>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</si>
  <si>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</si>
  <si>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</si>
  <si>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</si>
  <si>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</si>
  <si>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</si>
  <si>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</si>
  <si>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</si>
  <si>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</si>
  <si>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</si>
  <si>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</si>
  <si>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</si>
  <si>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</si>
  <si>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</si>
  <si>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</si>
  <si>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</si>
  <si>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</si>
  <si>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</si>
  <si>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</si>
  <si>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</si>
  <si>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</si>
  <si>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</si>
  <si>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</si>
  <si>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</si>
  <si>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</si>
  <si>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</si>
  <si>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</si>
  <si>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</si>
  <si>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</si>
  <si>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鹿児島県霧島市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</si>
  <si>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</si>
  <si>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</si>
  <si>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</si>
  <si>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</si>
  <si>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</si>
  <si>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</si>
  <si>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</si>
  <si>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</si>
  <si>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</si>
  <si>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</si>
  <si>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</si>
  <si>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</si>
  <si>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</si>
  <si>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</si>
  <si>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</si>
  <si>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</si>
  <si>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</si>
  <si>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</si>
  <si>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</si>
  <si>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</si>
  <si>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</si>
  <si>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</si>
  <si>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</si>
  <si>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</si>
  <si>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</si>
  <si>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</si>
  <si>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</si>
  <si>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</si>
  <si>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</si>
  <si>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</si>
  <si>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</si>
  <si>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</si>
  <si>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</si>
  <si>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</si>
  <si>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</si>
  <si>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</si>
  <si>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</si>
  <si>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</si>
  <si>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</si>
  <si>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</si>
  <si>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</si>
  <si>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</si>
  <si>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</si>
  <si>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</si>
  <si>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</si>
  <si>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</si>
  <si>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</si>
  <si>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</si>
  <si>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</si>
  <si>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</si>
  <si>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</si>
  <si>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</si>
  <si>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</si>
  <si>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</si>
  <si>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</si>
  <si>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</si>
  <si>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</si>
  <si>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</si>
  <si>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</si>
  <si>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</si>
  <si>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</si>
  <si>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</si>
  <si>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</si>
  <si>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</si>
  <si>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</si>
  <si>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</si>
  <si>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</si>
  <si>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</si>
  <si>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</si>
  <si>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</si>
  <si>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</si>
  <si>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</si>
  <si>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</si>
  <si>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</si>
  <si>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</si>
  <si>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</si>
  <si>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</si>
  <si>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</si>
  <si>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</si>
  <si>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</si>
  <si>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</si>
  <si>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</si>
  <si>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</si>
  <si>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</si>
  <si>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</si>
  <si>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</si>
  <si>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</si>
  <si>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</si>
  <si>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</si>
  <si>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</si>
  <si>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</si>
  <si>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</si>
  <si>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</si>
  <si>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</si>
  <si>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</si>
  <si>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</si>
  <si>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</si>
  <si>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</si>
  <si>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</si>
  <si>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</si>
  <si>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</si>
  <si>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</si>
  <si>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</si>
  <si>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</si>
  <si>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</si>
  <si>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</si>
  <si>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</si>
  <si>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</si>
  <si>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</si>
  <si>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</si>
  <si>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</si>
  <si>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</si>
  <si>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</si>
  <si>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</si>
  <si>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</si>
  <si>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</si>
  <si>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</si>
  <si>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</si>
  <si>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</si>
  <si>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</si>
  <si>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</si>
  <si>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</si>
  <si>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</si>
  <si>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</si>
  <si>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</si>
  <si>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</si>
  <si>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</si>
  <si>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</si>
  <si>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</si>
  <si>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</si>
  <si>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</si>
  <si>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</si>
  <si>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</si>
  <si>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</si>
  <si>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</si>
  <si>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</si>
  <si>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</si>
  <si>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</si>
  <si>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</si>
  <si>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</si>
  <si>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</si>
  <si>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</si>
  <si>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</si>
  <si>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</si>
  <si>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</si>
  <si>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</si>
  <si>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</si>
  <si>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</si>
  <si>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</si>
  <si>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</si>
  <si>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</si>
  <si>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</si>
  <si>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</si>
  <si>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</si>
  <si>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</si>
  <si>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</si>
  <si>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</si>
  <si>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</si>
  <si>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</si>
  <si>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</si>
  <si>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</si>
  <si>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</si>
  <si>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</si>
  <si>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</si>
  <si>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</si>
  <si>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</si>
  <si>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</si>
  <si>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</si>
  <si>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</si>
  <si>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</si>
  <si>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</si>
  <si>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</si>
  <si>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</si>
  <si>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</si>
  <si>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</si>
  <si>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</si>
  <si>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</si>
  <si>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</si>
  <si>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</si>
  <si>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</si>
  <si>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 0.80</t>
  </si>
  <si>
    <t>水道事業会計</t>
  </si>
  <si>
    <t>一般会計</t>
  </si>
  <si>
    <t>病院事業会計</t>
  </si>
  <si>
    <t>介護保険特別会計</t>
  </si>
  <si>
    <t>国民健康保険特別会計</t>
  </si>
  <si>
    <t>下水道事業会計</t>
  </si>
  <si>
    <t>工業用水道事業会計</t>
  </si>
  <si>
    <t>交通災害共済事業特別会計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</si>
  <si>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</si>
  <si>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</si>
  <si>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</si>
  <si>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</si>
  <si>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</si>
  <si>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</si>
  <si>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</si>
  <si>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</si>
  <si>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10"/>
  </si>
  <si>
    <t>伊佐北姶良火葬場管理組合</t>
    <rPh sb="0" eb="2">
      <t>イサ</t>
    </rPh>
    <rPh sb="2" eb="3">
      <t>キタ</t>
    </rPh>
    <rPh sb="3" eb="5">
      <t>アイラ</t>
    </rPh>
    <rPh sb="5" eb="8">
      <t>カソウバ</t>
    </rPh>
    <rPh sb="8" eb="10">
      <t>カンリ</t>
    </rPh>
    <rPh sb="10" eb="12">
      <t>クミアイ</t>
    </rPh>
    <phoneticPr fontId="10"/>
  </si>
  <si>
    <t>姶良・伊佐地区介護保険組合</t>
    <rPh sb="0" eb="2">
      <t>アイラ</t>
    </rPh>
    <rPh sb="3" eb="5">
      <t>イサ</t>
    </rPh>
    <rPh sb="5" eb="7">
      <t>チク</t>
    </rPh>
    <rPh sb="7" eb="9">
      <t>カイゴ</t>
    </rPh>
    <rPh sb="9" eb="11">
      <t>ホケン</t>
    </rPh>
    <rPh sb="11" eb="13">
      <t>クミアイ</t>
    </rPh>
    <phoneticPr fontId="1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</si>
  <si>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0"/>
  </si>
  <si>
    <t>○</t>
  </si>
  <si>
    <t>霧島市土地開発公社</t>
  </si>
  <si>
    <t>霧島市施設管理公社</t>
  </si>
  <si>
    <t>霧島神話の里公園</t>
  </si>
  <si>
    <t>-</t>
    <phoneticPr fontId="2"/>
  </si>
  <si>
    <t>特定建設事業基金</t>
    <rPh sb="0" eb="8">
      <t>トクテイケンセツジギョウキキン</t>
    </rPh>
    <phoneticPr fontId="5"/>
  </si>
  <si>
    <t>ふるさときばいやんせ基金</t>
    <rPh sb="10" eb="12">
      <t>キキン</t>
    </rPh>
    <phoneticPr fontId="10"/>
  </si>
  <si>
    <t>地域福祉基金</t>
    <rPh sb="0" eb="6">
      <t>チイキフクシキキン</t>
    </rPh>
    <phoneticPr fontId="10"/>
  </si>
  <si>
    <t>衛生施設整備基金</t>
    <rPh sb="0" eb="2">
      <t>エイセイ</t>
    </rPh>
    <rPh sb="2" eb="8">
      <t>シセツセイビキキン</t>
    </rPh>
    <phoneticPr fontId="10"/>
  </si>
  <si>
    <t>まちづくり基金</t>
    <rPh sb="5" eb="7">
      <t>キキン</t>
    </rPh>
    <phoneticPr fontId="10"/>
  </si>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</sst>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0196-4873-AABB-75E3A69D7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71121</c:v>
                </c:pt>
                <c:pt idx="1">
                  <c:v>76742</c:v>
                </c:pt>
                <c:pt idx="2">
                  <c:v>62927</c:v>
                </c:pt>
                <c:pt idx="3">
                  <c:v>57768</c:v>
                </c:pt>
                <c:pt idx="4">
                  <c:v>76125</c:v>
                </c:pt>
              </c:numCache>
            </c:numRef>
          </c:val>
          <c:smooth val="0"/>
          <c:extLst>
            <c:ext xmlns:c16="http://schemas.microsoft.com/office/drawing/2014/chart" uri="{C3380CC4-5D6E-409C-BE32-E72D297353CC}">
              <c16:uniqueId val="{00000001-0196-4873-AABB-75E3A69D7B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5.83</c:v>
                </c:pt>
                <c:pt idx="1">
                  <c:v>7.9</c:v>
                </c:pt>
                <c:pt idx="2">
                  <c:v>8.86</c:v>
                </c:pt>
                <c:pt idx="3">
                  <c:v>10.16</c:v>
                </c:pt>
                <c:pt idx="4">
                  <c:v>9.2899999999999991</c:v>
                </c:pt>
              </c:numCache>
            </c:numRef>
          </c:val>
          <c:extLst>
            <c:ext xmlns:c16="http://schemas.microsoft.com/office/drawing/2014/chart" uri="{C3380CC4-5D6E-409C-BE32-E72D297353CC}">
              <c16:uniqueId val="{00000000-D26A-4F83-B5D6-9555C90E0B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26.15</c:v>
                </c:pt>
                <c:pt idx="1">
                  <c:v>22.81</c:v>
                </c:pt>
                <c:pt idx="2">
                  <c:v>22</c:v>
                </c:pt>
                <c:pt idx="3">
                  <c:v>22.12</c:v>
                </c:pt>
                <c:pt idx="4">
                  <c:v>23.35</c:v>
                </c:pt>
              </c:numCache>
            </c:numRef>
          </c:val>
          <c:extLst>
            <c:ext xmlns:c16="http://schemas.microsoft.com/office/drawing/2014/chart" uri="{C3380CC4-5D6E-409C-BE32-E72D297353CC}">
              <c16:uniqueId val="{00000001-D26A-4F83-B5D6-9555C90E0B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-3.51</c:v>
                </c:pt>
                <c:pt idx="1">
                  <c:v>-0.8</c:v>
                </c:pt>
                <c:pt idx="2">
                  <c:v>1.19</c:v>
                </c:pt>
                <c:pt idx="3">
                  <c:v>0.77</c:v>
                </c:pt>
                <c:pt idx="4">
                  <c:v>0.91</c:v>
                </c:pt>
              </c:numCache>
            </c:numRef>
          </c:val>
          <c:smooth val="0"/>
          <c:extLst>
            <c:ext xmlns:c16="http://schemas.microsoft.com/office/drawing/2014/chart" uri="{C3380CC4-5D6E-409C-BE32-E72D297353CC}">
              <c16:uniqueId val="{00000002-D26A-4F83-B5D6-9555C90E0B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0-9B22-46A7-B25A-E1FE37AFFC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22-46A7-B25A-E1FE37AFFC8E}"/>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2-9B22-46A7-B25A-E1FE37AFFC8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0.13</c:v>
                </c:pt>
                <c:pt idx="4">
                  <c:v>#N/A</c:v>
                </c:pt>
                <c:pt idx="5">
                  <c:v>0.13</c:v>
                </c:pt>
                <c:pt idx="6">
                  <c:v>#N/A</c:v>
                </c:pt>
                <c:pt idx="7">
                  <c:v>0.15</c:v>
                </c:pt>
                <c:pt idx="8">
                  <c:v>#N/A</c:v>
                </c:pt>
                <c:pt idx="9">
                  <c:v>0.17</c:v>
                </c:pt>
              </c:numCache>
            </c:numRef>
          </c:val>
          <c:extLst>
            <c:ext xmlns:c16="http://schemas.microsoft.com/office/drawing/2014/chart" uri="{C3380CC4-5D6E-409C-BE32-E72D297353CC}">
              <c16:uniqueId val="{00000003-9B22-46A7-B25A-E1FE37AFFC8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0.65</c:v>
                </c:pt>
                <c:pt idx="4">
                  <c:v>#N/A</c:v>
                </c:pt>
                <c:pt idx="5">
                  <c:v>0.92</c:v>
                </c:pt>
                <c:pt idx="6">
                  <c:v>#N/A</c:v>
                </c:pt>
                <c:pt idx="7">
                  <c:v>0.41</c:v>
                </c:pt>
                <c:pt idx="8">
                  <c:v>#N/A</c:v>
                </c:pt>
                <c:pt idx="9">
                  <c:v>0.48</c:v>
                </c:pt>
              </c:numCache>
            </c:numRef>
          </c:val>
          <c:extLst>
            <c:ext xmlns:c16="http://schemas.microsoft.com/office/drawing/2014/chart" uri="{C3380CC4-5D6E-409C-BE32-E72D297353CC}">
              <c16:uniqueId val="{00000004-9B22-46A7-B25A-E1FE37AFFC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0.93</c:v>
                </c:pt>
                <c:pt idx="2">
                  <c:v>#N/A</c:v>
                </c:pt>
                <c:pt idx="3">
                  <c:v>0.42</c:v>
                </c:pt>
                <c:pt idx="4">
                  <c:v>#N/A</c:v>
                </c:pt>
                <c:pt idx="5">
                  <c:v>0.27</c:v>
                </c:pt>
                <c:pt idx="6">
                  <c:v>#N/A</c:v>
                </c:pt>
                <c:pt idx="7">
                  <c:v>0.2</c:v>
                </c:pt>
                <c:pt idx="8">
                  <c:v>#N/A</c:v>
                </c:pt>
                <c:pt idx="9">
                  <c:v>0.49</c:v>
                </c:pt>
              </c:numCache>
            </c:numRef>
          </c:val>
          <c:extLst>
            <c:ext xmlns:c16="http://schemas.microsoft.com/office/drawing/2014/chart" uri="{C3380CC4-5D6E-409C-BE32-E72D297353CC}">
              <c16:uniqueId val="{00000005-9B22-46A7-B25A-E1FE37AFFC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1.24</c:v>
                </c:pt>
                <c:pt idx="4">
                  <c:v>#N/A</c:v>
                </c:pt>
                <c:pt idx="5">
                  <c:v>1.48</c:v>
                </c:pt>
                <c:pt idx="6">
                  <c:v>#N/A</c:v>
                </c:pt>
                <c:pt idx="7">
                  <c:v>1.64</c:v>
                </c:pt>
                <c:pt idx="8">
                  <c:v>#N/A</c:v>
                </c:pt>
                <c:pt idx="9">
                  <c:v>1.47</c:v>
                </c:pt>
              </c:numCache>
            </c:numRef>
          </c:val>
          <c:extLst>
            <c:ext xmlns:c16="http://schemas.microsoft.com/office/drawing/2014/chart" uri="{C3380CC4-5D6E-409C-BE32-E72D297353CC}">
              <c16:uniqueId val="{00000006-9B22-46A7-B25A-E1FE37AFFC8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7.72</c:v>
                </c:pt>
                <c:pt idx="2">
                  <c:v>#N/A</c:v>
                </c:pt>
                <c:pt idx="3">
                  <c:v>7.39</c:v>
                </c:pt>
                <c:pt idx="4">
                  <c:v>#N/A</c:v>
                </c:pt>
                <c:pt idx="5">
                  <c:v>7.04</c:v>
                </c:pt>
                <c:pt idx="6">
                  <c:v>#N/A</c:v>
                </c:pt>
                <c:pt idx="7">
                  <c:v>5.61</c:v>
                </c:pt>
                <c:pt idx="8">
                  <c:v>#N/A</c:v>
                </c:pt>
                <c:pt idx="9">
                  <c:v>3.23</c:v>
                </c:pt>
              </c:numCache>
            </c:numRef>
          </c:val>
          <c:extLst>
            <c:ext xmlns:c16="http://schemas.microsoft.com/office/drawing/2014/chart" uri="{C3380CC4-5D6E-409C-BE32-E72D297353CC}">
              <c16:uniqueId val="{00000007-9B22-46A7-B25A-E1FE37AFFC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5.82</c:v>
                </c:pt>
                <c:pt idx="2">
                  <c:v>#N/A</c:v>
                </c:pt>
                <c:pt idx="3">
                  <c:v>7.89</c:v>
                </c:pt>
                <c:pt idx="4">
                  <c:v>#N/A</c:v>
                </c:pt>
                <c:pt idx="5">
                  <c:v>8.85</c:v>
                </c:pt>
                <c:pt idx="6">
                  <c:v>#N/A</c:v>
                </c:pt>
                <c:pt idx="7">
                  <c:v>10.15</c:v>
                </c:pt>
                <c:pt idx="8">
                  <c:v>#N/A</c:v>
                </c:pt>
                <c:pt idx="9">
                  <c:v>9.2799999999999994</c:v>
                </c:pt>
              </c:numCache>
            </c:numRef>
          </c:val>
          <c:extLst>
            <c:ext xmlns:c16="http://schemas.microsoft.com/office/drawing/2014/chart" uri="{C3380CC4-5D6E-409C-BE32-E72D297353CC}">
              <c16:uniqueId val="{00000008-9B22-46A7-B25A-E1FE37AFFC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11.07</c:v>
                </c:pt>
                <c:pt idx="2">
                  <c:v>#N/A</c:v>
                </c:pt>
                <c:pt idx="3">
                  <c:v>11.15</c:v>
                </c:pt>
                <c:pt idx="4">
                  <c:v>#N/A</c:v>
                </c:pt>
                <c:pt idx="5">
                  <c:v>11.15</c:v>
                </c:pt>
                <c:pt idx="6">
                  <c:v>#N/A</c:v>
                </c:pt>
                <c:pt idx="7">
                  <c:v>11.43</c:v>
                </c:pt>
                <c:pt idx="8">
                  <c:v>#N/A</c:v>
                </c:pt>
                <c:pt idx="9">
                  <c:v>12.08</c:v>
                </c:pt>
              </c:numCache>
            </c:numRef>
          </c:val>
          <c:extLst>
            <c:ext xmlns:c16="http://schemas.microsoft.com/office/drawing/2014/chart" uri="{C3380CC4-5D6E-409C-BE32-E72D297353CC}">
              <c16:uniqueId val="{00000009-9B22-46A7-B25A-E1FE37AFFC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5627</c:v>
                </c:pt>
                <c:pt idx="5">
                  <c:v>5598</c:v>
                </c:pt>
                <c:pt idx="8">
                  <c:v>5462</c:v>
                </c:pt>
                <c:pt idx="11">
                  <c:v>5392</c:v>
                </c:pt>
                <c:pt idx="14">
                  <c:v>5179</c:v>
                </c:pt>
              </c:numCache>
            </c:numRef>
          </c:val>
          <c:extLst>
            <c:ext xmlns:c16="http://schemas.microsoft.com/office/drawing/2014/chart" uri="{C3380CC4-5D6E-409C-BE32-E72D297353CC}">
              <c16:uniqueId val="{00000000-1029-42FB-9662-E35739252E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29-42FB-9662-E35739252E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1</c:v>
                </c:pt>
                <c:pt idx="12">
                  <c:v>2</c:v>
                </c:pt>
              </c:numCache>
            </c:numRef>
          </c:val>
          <c:extLst>
            <c:ext xmlns:c16="http://schemas.microsoft.com/office/drawing/2014/chart" uri="{C3380CC4-5D6E-409C-BE32-E72D297353CC}">
              <c16:uniqueId val="{00000002-1029-42FB-9662-E35739252E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29-42FB-9662-E35739252E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752</c:v>
                </c:pt>
                <c:pt idx="3">
                  <c:v>744</c:v>
                </c:pt>
                <c:pt idx="6">
                  <c:v>702</c:v>
                </c:pt>
                <c:pt idx="9">
                  <c:v>634</c:v>
                </c:pt>
                <c:pt idx="12">
                  <c:v>568</c:v>
                </c:pt>
              </c:numCache>
            </c:numRef>
          </c:val>
          <c:extLst>
            <c:ext xmlns:c16="http://schemas.microsoft.com/office/drawing/2014/chart" uri="{C3380CC4-5D6E-409C-BE32-E72D297353CC}">
              <c16:uniqueId val="{00000004-1029-42FB-9662-E35739252E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29-42FB-9662-E35739252E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29-42FB-9662-E35739252E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6690</c:v>
                </c:pt>
                <c:pt idx="3">
                  <c:v>6799</c:v>
                </c:pt>
                <c:pt idx="6">
                  <c:v>6839</c:v>
                </c:pt>
                <c:pt idx="9">
                  <c:v>6559</c:v>
                </c:pt>
                <c:pt idx="12">
                  <c:v>6191</c:v>
                </c:pt>
              </c:numCache>
            </c:numRef>
          </c:val>
          <c:extLst>
            <c:ext xmlns:c16="http://schemas.microsoft.com/office/drawing/2014/chart" uri="{C3380CC4-5D6E-409C-BE32-E72D297353CC}">
              <c16:uniqueId val="{00000007-1029-42FB-9662-E35739252E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1818</c:v>
                </c:pt>
                <c:pt idx="2">
                  <c:v>#N/A</c:v>
                </c:pt>
                <c:pt idx="3">
                  <c:v>#N/A</c:v>
                </c:pt>
                <c:pt idx="4">
                  <c:v>1947</c:v>
                </c:pt>
                <c:pt idx="5">
                  <c:v>#N/A</c:v>
                </c:pt>
                <c:pt idx="6">
                  <c:v>#N/A</c:v>
                </c:pt>
                <c:pt idx="7">
                  <c:v>2081</c:v>
                </c:pt>
                <c:pt idx="8">
                  <c:v>#N/A</c:v>
                </c:pt>
                <c:pt idx="9">
                  <c:v>#N/A</c:v>
                </c:pt>
                <c:pt idx="10">
                  <c:v>1802</c:v>
                </c:pt>
                <c:pt idx="11">
                  <c:v>#N/A</c:v>
                </c:pt>
                <c:pt idx="12">
                  <c:v>#N/A</c:v>
                </c:pt>
                <c:pt idx="13">
                  <c:v>1582</c:v>
                </c:pt>
                <c:pt idx="14">
                  <c:v>#N/A</c:v>
                </c:pt>
              </c:numCache>
            </c:numRef>
          </c:val>
          <c:smooth val="0"/>
          <c:extLst>
            <c:ext xmlns:c16="http://schemas.microsoft.com/office/drawing/2014/chart" uri="{C3380CC4-5D6E-409C-BE32-E72D297353CC}">
              <c16:uniqueId val="{00000008-1029-42FB-9662-E35739252E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44957</c:v>
                </c:pt>
                <c:pt idx="5">
                  <c:v>44902</c:v>
                </c:pt>
                <c:pt idx="8">
                  <c:v>42751</c:v>
                </c:pt>
                <c:pt idx="11">
                  <c:v>40390</c:v>
                </c:pt>
                <c:pt idx="14">
                  <c:v>40340</c:v>
                </c:pt>
              </c:numCache>
            </c:numRef>
          </c:val>
          <c:extLst>
            <c:ext xmlns:c16="http://schemas.microsoft.com/office/drawing/2014/chart" uri="{C3380CC4-5D6E-409C-BE32-E72D297353CC}">
              <c16:uniqueId val="{00000000-43ED-46CC-BEF4-B36E68CAD2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3976</c:v>
                </c:pt>
                <c:pt idx="5">
                  <c:v>3382</c:v>
                </c:pt>
                <c:pt idx="8">
                  <c:v>2960</c:v>
                </c:pt>
                <c:pt idx="11">
                  <c:v>2230</c:v>
                </c:pt>
                <c:pt idx="14">
                  <c:v>2332</c:v>
                </c:pt>
              </c:numCache>
            </c:numRef>
          </c:val>
          <c:extLst>
            <c:ext xmlns:c16="http://schemas.microsoft.com/office/drawing/2014/chart" uri="{C3380CC4-5D6E-409C-BE32-E72D297353CC}">
              <c16:uniqueId val="{00000001-43ED-46CC-BEF4-B36E68CAD2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24196</c:v>
                </c:pt>
                <c:pt idx="5">
                  <c:v>23886</c:v>
                </c:pt>
                <c:pt idx="8">
                  <c:v>26986</c:v>
                </c:pt>
                <c:pt idx="11">
                  <c:v>25818</c:v>
                </c:pt>
                <c:pt idx="14">
                  <c:v>27494</c:v>
                </c:pt>
              </c:numCache>
            </c:numRef>
          </c:val>
          <c:extLst>
            <c:ext xmlns:c16="http://schemas.microsoft.com/office/drawing/2014/chart" uri="{C3380CC4-5D6E-409C-BE32-E72D297353CC}">
              <c16:uniqueId val="{00000002-43ED-46CC-BEF4-B36E68CAD2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ED-46CC-BEF4-B36E68CAD2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ED-46CC-BEF4-B36E68CAD2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ED-46CC-BEF4-B36E68CAD2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6011</c:v>
                </c:pt>
                <c:pt idx="3">
                  <c:v>5840</c:v>
                </c:pt>
                <c:pt idx="6">
                  <c:v>5788</c:v>
                </c:pt>
                <c:pt idx="9">
                  <c:v>5805</c:v>
                </c:pt>
                <c:pt idx="12">
                  <c:v>5788</c:v>
                </c:pt>
              </c:numCache>
            </c:numRef>
          </c:val>
          <c:extLst>
            <c:ext xmlns:c16="http://schemas.microsoft.com/office/drawing/2014/chart" uri="{C3380CC4-5D6E-409C-BE32-E72D297353CC}">
              <c16:uniqueId val="{00000006-43ED-46CC-BEF4-B36E68CAD2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ED-46CC-BEF4-B36E68CAD2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6387</c:v>
                </c:pt>
                <c:pt idx="3">
                  <c:v>5711</c:v>
                </c:pt>
                <c:pt idx="6">
                  <c:v>4834</c:v>
                </c:pt>
                <c:pt idx="9">
                  <c:v>4447</c:v>
                </c:pt>
                <c:pt idx="12">
                  <c:v>7786</c:v>
                </c:pt>
              </c:numCache>
            </c:numRef>
          </c:val>
          <c:extLst>
            <c:ext xmlns:c16="http://schemas.microsoft.com/office/drawing/2014/chart" uri="{C3380CC4-5D6E-409C-BE32-E72D297353CC}">
              <c16:uniqueId val="{00000008-43ED-46CC-BEF4-B36E68CAD2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ED-46CC-BEF4-B36E68CAD2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54302</c:v>
                </c:pt>
                <c:pt idx="3">
                  <c:v>52946</c:v>
                </c:pt>
                <c:pt idx="6">
                  <c:v>51601</c:v>
                </c:pt>
                <c:pt idx="9">
                  <c:v>48595</c:v>
                </c:pt>
                <c:pt idx="12">
                  <c:v>46603</c:v>
                </c:pt>
              </c:numCache>
            </c:numRef>
          </c:val>
          <c:extLst>
            <c:ext xmlns:c16="http://schemas.microsoft.com/office/drawing/2014/chart" uri="{C3380CC4-5D6E-409C-BE32-E72D297353CC}">
              <c16:uniqueId val="{0000000A-43ED-46CC-BEF4-B36E68CAD2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ED-46CC-BEF4-B36E68CAD2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7789</c:v>
                </c:pt>
                <c:pt idx="1">
                  <c:v>7670</c:v>
                </c:pt>
                <c:pt idx="2">
                  <c:v>8238</c:v>
                </c:pt>
              </c:numCache>
            </c:numRef>
          </c:val>
          <c:extLst>
            <c:ext xmlns:c16="http://schemas.microsoft.com/office/drawing/2014/chart" uri="{C3380CC4-5D6E-409C-BE32-E72D297353CC}">
              <c16:uniqueId val="{00000000-1A82-4AC8-A5B7-A9967F6D86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3476</c:v>
                </c:pt>
                <c:pt idx="1">
                  <c:v>3477</c:v>
                </c:pt>
                <c:pt idx="2">
                  <c:v>3635</c:v>
                </c:pt>
              </c:numCache>
            </c:numRef>
          </c:val>
          <c:extLst>
            <c:ext xmlns:c16="http://schemas.microsoft.com/office/drawing/2014/chart" uri="{C3380CC4-5D6E-409C-BE32-E72D297353CC}">
              <c16:uniqueId val="{00000001-1A82-4AC8-A5B7-A9967F6D86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12795</c:v>
                </c:pt>
                <c:pt idx="1">
                  <c:v>14191</c:v>
                </c:pt>
                <c:pt idx="2">
                  <c:v>14681</c:v>
                </c:pt>
              </c:numCache>
            </c:numRef>
          </c:val>
          <c:extLst>
            <c:ext xmlns:c16="http://schemas.microsoft.com/office/drawing/2014/chart" uri="{C3380CC4-5D6E-409C-BE32-E72D297353CC}">
              <c16:uniqueId val="{00000002-1A82-4AC8-A5B7-A9967F6D86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123,979
122,861
603.17
77,559,154
73,240,369
3,275,317
35,275,325
46,603,358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地方交付税、国庫支出金等をはじめとする依存財源の比率が高く、依然として類似団体平均を下回る状況である。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引き続き、市税等の徴収強化や未利用財産の処分、</a:t>
          </a:r>
          <a:r>
            <a:rPr lang="ja-JP" altLang="ja-JP" sz="1100" i="0">
              <a:solidFill>
                <a:schemeClr val="dk1"/>
              </a:solidFill>
              <a:effectLst/>
              <a:latin typeface="ＭＳ ゴシック" panose="020B0609070205080204" pitchFamily="49" charset="-128"/>
              <a:ea typeface="ＭＳ ゴシック" panose="020B0609070205080204" pitchFamily="49" charset="-128"/>
              <a:cs typeface="+mn-cs"/>
            </a:rPr>
            <a:t>ふるさと納税や企業版ふるさと納税を活用した歳入の確保、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公共施設におけるネーミングライツによる収入確保等を通じて自主財源の確保に努める。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類似団体平均、全国平均、県平均を下回ったものの、前年度と比較して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これは、市税等の増に伴う経常一般財源の増加以上に、扶助費等の一般財源を充当する経常的経費の増加が大きかったことによるものである。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今後も公債費を中心に経常経費の削減に取り組むとともに、経常一般財源等の確保に努める。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160528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85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03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114808</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3035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64008</xdr:rowOff>
    </xdr:from>
    <xdr:to>
      <xdr:col>15</xdr:col>
      <xdr:colOff>133350</xdr:colOff>
      <xdr:row>59</xdr:row>
      <xdr:rowOff>165608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4335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人件費が依然として類似団体の平均と比較して高い水準にある理由は、本市の職員数には常備消防職員や市立高校職員が含まれているため、人口当たりの職員数が多いことが要因として挙げられる。</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今後も「定員管理計画」に基づき限られた人材で効率的・効果的な行政経営を行っていくとともに、「公共施設管理計画」に基づき公共施設の集約化・複合化を図ることで維持管理経費の縮減に努める。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121507</xdr:rowOff>
    </xdr:from>
    <xdr:to>
      <xdr:col>23</xdr:col>
      <xdr:colOff>133350</xdr:colOff>
      <xdr:row>84</xdr:row>
      <xdr:rowOff>153144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23307"/>
          <a:ext cx="8382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118531</xdr:rowOff>
    </xdr:from>
    <xdr:to>
      <xdr:col>19</xdr:col>
      <xdr:colOff>133350</xdr:colOff>
      <xdr:row>84</xdr:row>
      <xdr:rowOff>121507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0331"/>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78970</xdr:rowOff>
    </xdr:from>
    <xdr:to>
      <xdr:col>15</xdr:col>
      <xdr:colOff>82550</xdr:colOff>
      <xdr:row>84</xdr:row>
      <xdr:rowOff>118531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8077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90252</xdr:rowOff>
    </xdr:from>
    <xdr:to>
      <xdr:col>11</xdr:col>
      <xdr:colOff>31750</xdr:colOff>
      <xdr:row>84</xdr:row>
      <xdr:rowOff>78970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0602"/>
          <a:ext cx="889000" cy="1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102344</xdr:rowOff>
    </xdr:from>
    <xdr:to>
      <xdr:col>23</xdr:col>
      <xdr:colOff>184150</xdr:colOff>
      <xdr:row>85</xdr:row>
      <xdr:rowOff>32494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74421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70707</xdr:rowOff>
    </xdr:from>
    <xdr:to>
      <xdr:col>19</xdr:col>
      <xdr:colOff>184150</xdr:colOff>
      <xdr:row>85</xdr:row>
      <xdr:rowOff>857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157084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67731</xdr:rowOff>
    </xdr:from>
    <xdr:to>
      <xdr:col>15</xdr:col>
      <xdr:colOff>133350</xdr:colOff>
      <xdr:row>84</xdr:row>
      <xdr:rowOff>169331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154108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5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28170</xdr:rowOff>
    </xdr:from>
    <xdr:to>
      <xdr:col>11</xdr:col>
      <xdr:colOff>82550</xdr:colOff>
      <xdr:row>84</xdr:row>
      <xdr:rowOff>129770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39452</xdr:rowOff>
    </xdr:from>
    <xdr:to>
      <xdr:col>7</xdr:col>
      <xdr:colOff>31750</xdr:colOff>
      <xdr:row>83</xdr:row>
      <xdr:rowOff>141052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125829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職員構成の変動により、前年度比で</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今後も職務・職責に応じた給料制度を運用し、国の指数を上回らないよう努める。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職員数は、令和５年４月１日で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名であり、人口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人当たりの職員数は全国平均、県平均を下回っており、適正化は図られている。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今後も「定員管理計画」に基づき、限られた人材で効率的、効果的な行政経営を行っていく。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75036</xdr:rowOff>
    </xdr:from>
    <xdr:to>
      <xdr:col>81</xdr:col>
      <xdr:colOff>44450</xdr:colOff>
      <xdr:row>65</xdr:row>
      <xdr:rowOff>79057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1928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75036</xdr:rowOff>
    </xdr:from>
    <xdr:to>
      <xdr:col>77</xdr:col>
      <xdr:colOff>44450</xdr:colOff>
      <xdr:row>65</xdr:row>
      <xdr:rowOff>101177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1928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101177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4341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99166</xdr:rowOff>
    </xdr:from>
    <xdr:to>
      <xdr:col>68</xdr:col>
      <xdr:colOff>152400</xdr:colOff>
      <xdr:row>65</xdr:row>
      <xdr:rowOff>107209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28257</xdr:rowOff>
    </xdr:from>
    <xdr:to>
      <xdr:col>81</xdr:col>
      <xdr:colOff>95250</xdr:colOff>
      <xdr:row>65</xdr:row>
      <xdr:rowOff>129857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24236</xdr:rowOff>
    </xdr:from>
    <xdr:to>
      <xdr:col>77</xdr:col>
      <xdr:colOff>95250</xdr:colOff>
      <xdr:row>65</xdr:row>
      <xdr:rowOff>125836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110613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50377</xdr:rowOff>
    </xdr:from>
    <xdr:to>
      <xdr:col>73</xdr:col>
      <xdr:colOff>44450</xdr:colOff>
      <xdr:row>65</xdr:row>
      <xdr:rowOff>151977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136754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56409</xdr:rowOff>
    </xdr:from>
    <xdr:to>
      <xdr:col>64</xdr:col>
      <xdr:colOff>152400</xdr:colOff>
      <xdr:row>65</xdr:row>
      <xdr:rowOff>158009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142786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実質公債比率は、年々減少傾向にあり、前年度から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ポイント改善した。全国平均や類似団体平均も依然として上回っている。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「経営健全化計画」に基づき、後年度の財源見通しや財政負担の限度を考慮しつつ、今後控えている大規模な事業に備え、活用事業の整理・縮小を図り、地方債残高及び公債費の縮減に取り組む。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5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年度の合併以降年々減少し、平成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年度から充当可能財源等が将来負担額を上回っている。これは、地方債残高借入れの抑制に伴い地方債残高が減少したことによるものである。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今後も「経営健全化計画」を踏まえ、持続可能な健全財政を図り、将来負担の軽減に努める。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123,979
122,861
603.17
77,559,154
73,240,369
3,275,317
35,275,325
46,603,358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市の面積が広く、市立高校を有するほか、単独で消防本部を設置しているなど、都市構造の違いにより、人口当たりの職員数が類似団体平均より多いため、経常経費における人件費の割合も上回っている。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今後も、市民サービスの低下を招くことがないよう留意しながら、職員定数の管理に努める。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40</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95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40</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786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151638</xdr:rowOff>
    </xdr:from>
    <xdr:to>
      <xdr:col>11</xdr:col>
      <xdr:colOff>60325</xdr:colOff>
      <xdr:row>40</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類似団体平均、全国平均を下回ったものの、前年度に比べ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今後も「公共施設管理計画」に基づき施設運営の見直しを行うことで運営コストを縮減するとともに、施設の維持管理業務の効率化に取り組み、財政負担の縮減や平準化を図る。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42636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1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5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全国平均、県平均を上回っており、合併以降、経常経費における扶助費の割合は増加傾向である。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社会保障関係費は全国的に増加傾向にあり、国の政策に左右される部分が大きいが、単独事業の見直しを行うなど、引き続き適正な執行に努める。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9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ポイント上昇したものの、類似団体平均、全国平均、県平均を下回っている。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今後も、公共施設等の適正な維持管理や、特別会計や公営企業会計の経営健全化に努め、より一層の経費節減を図る。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類似団体平均、全国平均、県平均を大きく下回っている。要因として、一部事務組合に対する負担金が少ないことが挙げられる。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した。今後も「経営健全化計画」及び「補助金等交付指針」に基づき、費用対効果や負担のあり方を精査して補助金の見直しに取り組み、経費の縮減に努める。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122428</xdr:rowOff>
    </xdr:from>
    <xdr:to>
      <xdr:col>82</xdr:col>
      <xdr:colOff>107950</xdr:colOff>
      <xdr:row>32</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6088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59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104140</xdr:rowOff>
    </xdr:from>
    <xdr:to>
      <xdr:col>73</xdr:col>
      <xdr:colOff>180975</xdr:colOff>
      <xdr:row>32</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590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33</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5905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71628</xdr:rowOff>
    </xdr:from>
    <xdr:to>
      <xdr:col>82</xdr:col>
      <xdr:colOff>158750</xdr:colOff>
      <xdr:row>33</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151655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53340</xdr:rowOff>
    </xdr:from>
    <xdr:to>
      <xdr:col>74</xdr:col>
      <xdr:colOff>31750</xdr:colOff>
      <xdr:row>32</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53340</xdr:rowOff>
    </xdr:from>
    <xdr:to>
      <xdr:col>69</xdr:col>
      <xdr:colOff>142875</xdr:colOff>
      <xdr:row>32</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165117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地方債の償還金は、類似団体平均に比べ多くなっているものの、地方債借入額を抑制していることなどから、地方債残高は合併以降大幅に減少している。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今後も、持続可能な健全財政を確立するため、「経営健全化計画」に基づき、公債費の縮減に努める。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46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類似団体に比べ、経常収支比率における公債費の割合が高いため、同団体平均を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今後も「経営健全化計画」に基づき、各経費の削減に係る取組を進める。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30987</xdr:rowOff>
    </xdr:from>
    <xdr:to>
      <xdr:col>82</xdr:col>
      <xdr:colOff>107950</xdr:colOff>
      <xdr:row>81</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3061187"/>
          <a:ext cx="0" cy="85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117365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80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30987</xdr:rowOff>
    </xdr:from>
    <xdr:to>
      <xdr:col>82</xdr:col>
      <xdr:colOff>196850</xdr:colOff>
      <xdr:row>76</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06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926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57421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143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xdr:rowOff>
    </xdr:from>
    <xdr:to>
      <xdr:col>78</xdr:col>
      <xdr:colOff>120650</xdr:colOff>
      <xdr:row>78</xdr:row>
      <xdr:rowOff>113792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814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57913</xdr:rowOff>
    </xdr:from>
    <xdr:to>
      <xdr:col>69</xdr:col>
      <xdr:colOff>142875</xdr:colOff>
      <xdr:row>78</xdr:row>
      <xdr:rowOff>159513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64787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60348</xdr:rowOff>
    </xdr:from>
    <xdr:to>
      <xdr:col>29</xdr:col>
      <xdr:colOff>127000</xdr:colOff>
      <xdr:row>14</xdr:row>
      <xdr:rowOff>110137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08273"/>
          <a:ext cx="647700" cy="4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92443</xdr:rowOff>
    </xdr:from>
    <xdr:to>
      <xdr:col>26</xdr:col>
      <xdr:colOff>50800</xdr:colOff>
      <xdr:row>14</xdr:row>
      <xdr:rowOff>110137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40368"/>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92443</xdr:rowOff>
    </xdr:from>
    <xdr:to>
      <xdr:col>22</xdr:col>
      <xdr:colOff>114300</xdr:colOff>
      <xdr:row>14</xdr:row>
      <xdr:rowOff>94523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0368"/>
          <a:ext cx="6985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94523</xdr:rowOff>
    </xdr:from>
    <xdr:to>
      <xdr:col>18</xdr:col>
      <xdr:colOff>177800</xdr:colOff>
      <xdr:row>15</xdr:row>
      <xdr:rowOff>17097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2448"/>
          <a:ext cx="698500" cy="9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9548</xdr:rowOff>
    </xdr:from>
    <xdr:to>
      <xdr:col>29</xdr:col>
      <xdr:colOff>177800</xdr:colOff>
      <xdr:row>14</xdr:row>
      <xdr:rowOff>111148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57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26075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0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59337</xdr:rowOff>
    </xdr:from>
    <xdr:to>
      <xdr:col>26</xdr:col>
      <xdr:colOff>101600</xdr:colOff>
      <xdr:row>14</xdr:row>
      <xdr:rowOff>160937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171114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7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41643</xdr:rowOff>
    </xdr:from>
    <xdr:to>
      <xdr:col>22</xdr:col>
      <xdr:colOff>165100</xdr:colOff>
      <xdr:row>14</xdr:row>
      <xdr:rowOff>143243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8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153420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43723</xdr:rowOff>
    </xdr:from>
    <xdr:to>
      <xdr:col>19</xdr:col>
      <xdr:colOff>38100</xdr:colOff>
      <xdr:row>14</xdr:row>
      <xdr:rowOff>145323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137747</xdr:rowOff>
    </xdr:from>
    <xdr:to>
      <xdr:col>15</xdr:col>
      <xdr:colOff>101600</xdr:colOff>
      <xdr:row>15</xdr:row>
      <xdr:rowOff>67897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8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78074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14795</xdr:rowOff>
    </xdr:from>
    <xdr:to>
      <xdr:col>29</xdr:col>
      <xdr:colOff>127000</xdr:colOff>
      <xdr:row>35</xdr:row>
      <xdr:rowOff>79184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25145"/>
          <a:ext cx="6477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272999</xdr:rowOff>
    </xdr:from>
    <xdr:to>
      <xdr:col>26</xdr:col>
      <xdr:colOff>50800</xdr:colOff>
      <xdr:row>35</xdr:row>
      <xdr:rowOff>14795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40449"/>
          <a:ext cx="698500" cy="8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272999</xdr:rowOff>
    </xdr:from>
    <xdr:to>
      <xdr:col>22</xdr:col>
      <xdr:colOff>114300</xdr:colOff>
      <xdr:row>34</xdr:row>
      <xdr:rowOff>314528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40449"/>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314528</xdr:rowOff>
    </xdr:from>
    <xdr:to>
      <xdr:col>18</xdr:col>
      <xdr:colOff>177800</xdr:colOff>
      <xdr:row>35</xdr:row>
      <xdr:rowOff>12967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81978"/>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28384</xdr:rowOff>
    </xdr:from>
    <xdr:to>
      <xdr:col>29</xdr:col>
      <xdr:colOff>177800</xdr:colOff>
      <xdr:row>35</xdr:row>
      <xdr:rowOff>129984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3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216361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306895</xdr:rowOff>
    </xdr:from>
    <xdr:to>
      <xdr:col>26</xdr:col>
      <xdr:colOff>101600</xdr:colOff>
      <xdr:row>35</xdr:row>
      <xdr:rowOff>65595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7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75773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4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222199</xdr:rowOff>
    </xdr:from>
    <xdr:to>
      <xdr:col>22</xdr:col>
      <xdr:colOff>165100</xdr:colOff>
      <xdr:row>34</xdr:row>
      <xdr:rowOff>323799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333976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5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263728</xdr:rowOff>
    </xdr:from>
    <xdr:to>
      <xdr:col>19</xdr:col>
      <xdr:colOff>38100</xdr:colOff>
      <xdr:row>35</xdr:row>
      <xdr:rowOff>22428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305067</xdr:rowOff>
    </xdr:from>
    <xdr:to>
      <xdr:col>15</xdr:col>
      <xdr:colOff>101600</xdr:colOff>
      <xdr:row>35</xdr:row>
      <xdr:rowOff>63767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7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73944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123,979
122,861
603.17
77,559,154
73,240,369
3,275,317
35,275,325
46,603,358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33858</xdr:rowOff>
    </xdr:from>
    <xdr:to>
      <xdr:col>24</xdr:col>
      <xdr:colOff>63500</xdr:colOff>
      <xdr:row>33</xdr:row>
      <xdr:rowOff>73063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91708"/>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56032</xdr:rowOff>
    </xdr:from>
    <xdr:to>
      <xdr:col>19</xdr:col>
      <xdr:colOff>177800</xdr:colOff>
      <xdr:row>33</xdr:row>
      <xdr:rowOff>73063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1388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27960</xdr:rowOff>
    </xdr:from>
    <xdr:to>
      <xdr:col>15</xdr:col>
      <xdr:colOff>50800</xdr:colOff>
      <xdr:row>33</xdr:row>
      <xdr:rowOff>56032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85810"/>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27960</xdr:rowOff>
    </xdr:from>
    <xdr:to>
      <xdr:col>10</xdr:col>
      <xdr:colOff>114300</xdr:colOff>
      <xdr:row>34</xdr:row>
      <xdr:rowOff>74938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85810"/>
          <a:ext cx="889000" cy="2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154508</xdr:rowOff>
    </xdr:from>
    <xdr:to>
      <xdr:col>24</xdr:col>
      <xdr:colOff>114300</xdr:colOff>
      <xdr:row>33</xdr:row>
      <xdr:rowOff>84658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5935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22263</xdr:rowOff>
    </xdr:from>
    <xdr:to>
      <xdr:col>20</xdr:col>
      <xdr:colOff>38100</xdr:colOff>
      <xdr:row>33</xdr:row>
      <xdr:rowOff>123863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140390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5232</xdr:rowOff>
    </xdr:from>
    <xdr:to>
      <xdr:col>15</xdr:col>
      <xdr:colOff>101600</xdr:colOff>
      <xdr:row>33</xdr:row>
      <xdr:rowOff>106832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123359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3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148610</xdr:rowOff>
    </xdr:from>
    <xdr:to>
      <xdr:col>10</xdr:col>
      <xdr:colOff>165100</xdr:colOff>
      <xdr:row>33</xdr:row>
      <xdr:rowOff>78760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95287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24138</xdr:rowOff>
    </xdr:from>
    <xdr:to>
      <xdr:col>6</xdr:col>
      <xdr:colOff>38100</xdr:colOff>
      <xdr:row>34</xdr:row>
      <xdr:rowOff>125738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142265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105867</xdr:rowOff>
    </xdr:from>
    <xdr:to>
      <xdr:col>24</xdr:col>
      <xdr:colOff>63500</xdr:colOff>
      <xdr:row>57</xdr:row>
      <xdr:rowOff>110113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8517"/>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110113</xdr:rowOff>
    </xdr:from>
    <xdr:to>
      <xdr:col>19</xdr:col>
      <xdr:colOff>177800</xdr:colOff>
      <xdr:row>57</xdr:row>
      <xdr:rowOff>126066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2763"/>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126066</xdr:rowOff>
    </xdr:from>
    <xdr:to>
      <xdr:col>15</xdr:col>
      <xdr:colOff>50800</xdr:colOff>
      <xdr:row>58</xdr:row>
      <xdr:rowOff>564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8716"/>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xdr:rowOff>
    </xdr:from>
    <xdr:to>
      <xdr:col>10</xdr:col>
      <xdr:colOff>114300</xdr:colOff>
      <xdr:row>58</xdr:row>
      <xdr:rowOff>35507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4664"/>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55067</xdr:rowOff>
    </xdr:from>
    <xdr:to>
      <xdr:col>24</xdr:col>
      <xdr:colOff>114300</xdr:colOff>
      <xdr:row>57</xdr:row>
      <xdr:rowOff>156667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59313</xdr:rowOff>
    </xdr:from>
    <xdr:to>
      <xdr:col>20</xdr:col>
      <xdr:colOff>38100</xdr:colOff>
      <xdr:row>57</xdr:row>
      <xdr:rowOff>160913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152040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75266</xdr:rowOff>
    </xdr:from>
    <xdr:to>
      <xdr:col>15</xdr:col>
      <xdr:colOff>101600</xdr:colOff>
      <xdr:row>58</xdr:row>
      <xdr:rowOff>5416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121214</xdr:rowOff>
    </xdr:from>
    <xdr:to>
      <xdr:col>10</xdr:col>
      <xdr:colOff>165100</xdr:colOff>
      <xdr:row>58</xdr:row>
      <xdr:rowOff>51364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42491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156157</xdr:rowOff>
    </xdr:from>
    <xdr:to>
      <xdr:col>6</xdr:col>
      <xdr:colOff>38100</xdr:colOff>
      <xdr:row>58</xdr:row>
      <xdr:rowOff>86307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69748</xdr:rowOff>
    </xdr:from>
    <xdr:to>
      <xdr:col>24</xdr:col>
      <xdr:colOff>63500</xdr:colOff>
      <xdr:row>76</xdr:row>
      <xdr:rowOff>78493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99948"/>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68377</xdr:rowOff>
    </xdr:from>
    <xdr:to>
      <xdr:col>19</xdr:col>
      <xdr:colOff>177800</xdr:colOff>
      <xdr:row>76</xdr:row>
      <xdr:rowOff>69748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985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68377</xdr:rowOff>
    </xdr:from>
    <xdr:to>
      <xdr:col>15</xdr:col>
      <xdr:colOff>50800</xdr:colOff>
      <xdr:row>76</xdr:row>
      <xdr:rowOff>99409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8577"/>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60034</xdr:rowOff>
    </xdr:from>
    <xdr:to>
      <xdr:col>10</xdr:col>
      <xdr:colOff>114300</xdr:colOff>
      <xdr:row>76</xdr:row>
      <xdr:rowOff>99409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90234"/>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27693</xdr:rowOff>
    </xdr:from>
    <xdr:to>
      <xdr:col>24</xdr:col>
      <xdr:colOff>114300</xdr:colOff>
      <xdr:row>76</xdr:row>
      <xdr:rowOff>129293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50569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18948</xdr:rowOff>
    </xdr:from>
    <xdr:to>
      <xdr:col>20</xdr:col>
      <xdr:colOff>38100</xdr:colOff>
      <xdr:row>76</xdr:row>
      <xdr:rowOff>120548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137075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2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17577</xdr:rowOff>
    </xdr:from>
    <xdr:to>
      <xdr:col>15</xdr:col>
      <xdr:colOff>101600</xdr:colOff>
      <xdr:row>76</xdr:row>
      <xdr:rowOff>119177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135703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48609</xdr:rowOff>
    </xdr:from>
    <xdr:to>
      <xdr:col>10</xdr:col>
      <xdr:colOff>165100</xdr:colOff>
      <xdr:row>76</xdr:row>
      <xdr:rowOff>150209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166736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9234</xdr:rowOff>
    </xdr:from>
    <xdr:to>
      <xdr:col>6</xdr:col>
      <xdr:colOff>38100</xdr:colOff>
      <xdr:row>76</xdr:row>
      <xdr:rowOff>110834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127360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156967</xdr:rowOff>
    </xdr:from>
    <xdr:to>
      <xdr:col>24</xdr:col>
      <xdr:colOff>63500</xdr:colOff>
      <xdr:row>94</xdr:row>
      <xdr:rowOff>120520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01817"/>
          <a:ext cx="838200" cy="1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151465</xdr:rowOff>
    </xdr:from>
    <xdr:to>
      <xdr:col>19</xdr:col>
      <xdr:colOff>177800</xdr:colOff>
      <xdr:row>94</xdr:row>
      <xdr:rowOff>120520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096315"/>
          <a:ext cx="889000" cy="1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151465</xdr:rowOff>
    </xdr:from>
    <xdr:to>
      <xdr:col>15</xdr:col>
      <xdr:colOff>50800</xdr:colOff>
      <xdr:row>95</xdr:row>
      <xdr:rowOff>55857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96315"/>
          <a:ext cx="889000" cy="2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55857</xdr:rowOff>
    </xdr:from>
    <xdr:to>
      <xdr:col>10</xdr:col>
      <xdr:colOff>114300</xdr:colOff>
      <xdr:row>95</xdr:row>
      <xdr:rowOff>126236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4360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106167</xdr:rowOff>
    </xdr:from>
    <xdr:to>
      <xdr:col>24</xdr:col>
      <xdr:colOff>114300</xdr:colOff>
      <xdr:row>94</xdr:row>
      <xdr:rowOff>36317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129044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0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69720</xdr:rowOff>
    </xdr:from>
    <xdr:to>
      <xdr:col>20</xdr:col>
      <xdr:colOff>38100</xdr:colOff>
      <xdr:row>94</xdr:row>
      <xdr:rowOff>171320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16397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100665</xdr:rowOff>
    </xdr:from>
    <xdr:to>
      <xdr:col>15</xdr:col>
      <xdr:colOff>101600</xdr:colOff>
      <xdr:row>94</xdr:row>
      <xdr:rowOff>30815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47342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5057</xdr:rowOff>
    </xdr:from>
    <xdr:to>
      <xdr:col>10</xdr:col>
      <xdr:colOff>165100</xdr:colOff>
      <xdr:row>95</xdr:row>
      <xdr:rowOff>106657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123184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75436</xdr:rowOff>
    </xdr:from>
    <xdr:to>
      <xdr:col>6</xdr:col>
      <xdr:colOff>38100</xdr:colOff>
      <xdr:row>96</xdr:row>
      <xdr:rowOff>5586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22113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89996</xdr:rowOff>
    </xdr:from>
    <xdr:to>
      <xdr:col>55</xdr:col>
      <xdr:colOff>0</xdr:colOff>
      <xdr:row>36</xdr:row>
      <xdr:rowOff>118342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2196"/>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89996</xdr:rowOff>
    </xdr:from>
    <xdr:to>
      <xdr:col>50</xdr:col>
      <xdr:colOff>114300</xdr:colOff>
      <xdr:row>36</xdr:row>
      <xdr:rowOff>125004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2196"/>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81559</xdr:rowOff>
    </xdr:from>
    <xdr:to>
      <xdr:col>45</xdr:col>
      <xdr:colOff>177800</xdr:colOff>
      <xdr:row>36</xdr:row>
      <xdr:rowOff>125004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25059"/>
          <a:ext cx="889000" cy="10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81559</xdr:rowOff>
    </xdr:from>
    <xdr:to>
      <xdr:col>41</xdr:col>
      <xdr:colOff>50800</xdr:colOff>
      <xdr:row>37</xdr:row>
      <xdr:rowOff>52222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25059"/>
          <a:ext cx="889000" cy="11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67542</xdr:rowOff>
    </xdr:from>
    <xdr:to>
      <xdr:col>55</xdr:col>
      <xdr:colOff>50800</xdr:colOff>
      <xdr:row>36</xdr:row>
      <xdr:rowOff>169142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45969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39196</xdr:rowOff>
    </xdr:from>
    <xdr:to>
      <xdr:col>50</xdr:col>
      <xdr:colOff>165100</xdr:colOff>
      <xdr:row>36</xdr:row>
      <xdr:rowOff>140796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131923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74204</xdr:rowOff>
    </xdr:from>
    <xdr:to>
      <xdr:col>46</xdr:col>
      <xdr:colOff>38100</xdr:colOff>
      <xdr:row>37</xdr:row>
      <xdr:rowOff>4354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30759</xdr:rowOff>
    </xdr:from>
    <xdr:to>
      <xdr:col>41</xdr:col>
      <xdr:colOff>101600</xdr:colOff>
      <xdr:row>30</xdr:row>
      <xdr:rowOff>132359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123486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xdr:rowOff>
    </xdr:from>
    <xdr:to>
      <xdr:col>36</xdr:col>
      <xdr:colOff>165100</xdr:colOff>
      <xdr:row>37</xdr:row>
      <xdr:rowOff>103022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94149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106363</xdr:rowOff>
    </xdr:from>
    <xdr:to>
      <xdr:col>55</xdr:col>
      <xdr:colOff>0</xdr:colOff>
      <xdr:row>54</xdr:row>
      <xdr:rowOff>168046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193213"/>
          <a:ext cx="838200" cy="2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102527</xdr:rowOff>
    </xdr:from>
    <xdr:to>
      <xdr:col>50</xdr:col>
      <xdr:colOff>114300</xdr:colOff>
      <xdr:row>54</xdr:row>
      <xdr:rowOff>168046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60827"/>
          <a:ext cx="8890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98527</xdr:rowOff>
    </xdr:from>
    <xdr:to>
      <xdr:col>45</xdr:col>
      <xdr:colOff>177800</xdr:colOff>
      <xdr:row>54</xdr:row>
      <xdr:rowOff>102527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185377"/>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98527</xdr:rowOff>
    </xdr:from>
    <xdr:to>
      <xdr:col>41</xdr:col>
      <xdr:colOff>50800</xdr:colOff>
      <xdr:row>53</xdr:row>
      <xdr:rowOff>169914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185377"/>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55563</xdr:rowOff>
    </xdr:from>
    <xdr:to>
      <xdr:col>55</xdr:col>
      <xdr:colOff>50800</xdr:colOff>
      <xdr:row>53</xdr:row>
      <xdr:rowOff>157163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78440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9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117246</xdr:rowOff>
    </xdr:from>
    <xdr:to>
      <xdr:col>50</xdr:col>
      <xdr:colOff>165100</xdr:colOff>
      <xdr:row>55</xdr:row>
      <xdr:rowOff>47396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63923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51727</xdr:rowOff>
    </xdr:from>
    <xdr:to>
      <xdr:col>46</xdr:col>
      <xdr:colOff>38100</xdr:colOff>
      <xdr:row>54</xdr:row>
      <xdr:rowOff>153327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169854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0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47727</xdr:rowOff>
    </xdr:from>
    <xdr:to>
      <xdr:col>41</xdr:col>
      <xdr:colOff>101600</xdr:colOff>
      <xdr:row>53</xdr:row>
      <xdr:rowOff>149327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165854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119114</xdr:rowOff>
    </xdr:from>
    <xdr:to>
      <xdr:col>36</xdr:col>
      <xdr:colOff>165100</xdr:colOff>
      <xdr:row>54</xdr:row>
      <xdr:rowOff>49264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65791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89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114074</xdr:rowOff>
    </xdr:from>
    <xdr:to>
      <xdr:col>55</xdr:col>
      <xdr:colOff>0</xdr:colOff>
      <xdr:row>76</xdr:row>
      <xdr:rowOff>54683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972824"/>
          <a:ext cx="838200" cy="1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54683</xdr:rowOff>
    </xdr:from>
    <xdr:to>
      <xdr:col>50</xdr:col>
      <xdr:colOff>114300</xdr:colOff>
      <xdr:row>76</xdr:row>
      <xdr:rowOff>170721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084883"/>
          <a:ext cx="889000" cy="1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10313</xdr:rowOff>
    </xdr:from>
    <xdr:to>
      <xdr:col>45</xdr:col>
      <xdr:colOff>177800</xdr:colOff>
      <xdr:row>76</xdr:row>
      <xdr:rowOff>170721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40513"/>
          <a:ext cx="889000" cy="1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10313</xdr:rowOff>
    </xdr:from>
    <xdr:to>
      <xdr:col>41</xdr:col>
      <xdr:colOff>50800</xdr:colOff>
      <xdr:row>76</xdr:row>
      <xdr:rowOff>115057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40513"/>
          <a:ext cx="8890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63274</xdr:rowOff>
    </xdr:from>
    <xdr:to>
      <xdr:col>55</xdr:col>
      <xdr:colOff>50800</xdr:colOff>
      <xdr:row>75</xdr:row>
      <xdr:rowOff>164874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86151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3883</xdr:rowOff>
    </xdr:from>
    <xdr:to>
      <xdr:col>50</xdr:col>
      <xdr:colOff>165100</xdr:colOff>
      <xdr:row>76</xdr:row>
      <xdr:rowOff>105483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119921</xdr:rowOff>
    </xdr:from>
    <xdr:to>
      <xdr:col>46</xdr:col>
      <xdr:colOff>38100</xdr:colOff>
      <xdr:row>77</xdr:row>
      <xdr:rowOff>50071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130963</xdr:rowOff>
    </xdr:from>
    <xdr:to>
      <xdr:col>41</xdr:col>
      <xdr:colOff>101600</xdr:colOff>
      <xdr:row>76</xdr:row>
      <xdr:rowOff>61113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77640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64257</xdr:rowOff>
    </xdr:from>
    <xdr:to>
      <xdr:col>36</xdr:col>
      <xdr:colOff>165100</xdr:colOff>
      <xdr:row>76</xdr:row>
      <xdr:rowOff>165857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161970</xdr:rowOff>
    </xdr:from>
    <xdr:to>
      <xdr:col>55</xdr:col>
      <xdr:colOff>0</xdr:colOff>
      <xdr:row>95</xdr:row>
      <xdr:rowOff>167227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78270"/>
          <a:ext cx="838200" cy="1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111544</xdr:rowOff>
    </xdr:from>
    <xdr:to>
      <xdr:col>50</xdr:col>
      <xdr:colOff>114300</xdr:colOff>
      <xdr:row>95</xdr:row>
      <xdr:rowOff>167227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99294"/>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57823</xdr:rowOff>
    </xdr:from>
    <xdr:to>
      <xdr:col>45</xdr:col>
      <xdr:colOff>177800</xdr:colOff>
      <xdr:row>95</xdr:row>
      <xdr:rowOff>111544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4557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57823</xdr:rowOff>
    </xdr:from>
    <xdr:to>
      <xdr:col>41</xdr:col>
      <xdr:colOff>50800</xdr:colOff>
      <xdr:row>95</xdr:row>
      <xdr:rowOff>75254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45573"/>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111170</xdr:rowOff>
    </xdr:from>
    <xdr:to>
      <xdr:col>55</xdr:col>
      <xdr:colOff>50800</xdr:colOff>
      <xdr:row>95</xdr:row>
      <xdr:rowOff>41320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134047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116427</xdr:rowOff>
    </xdr:from>
    <xdr:to>
      <xdr:col>50</xdr:col>
      <xdr:colOff>165100</xdr:colOff>
      <xdr:row>96</xdr:row>
      <xdr:rowOff>46577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63104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60744</xdr:rowOff>
    </xdr:from>
    <xdr:to>
      <xdr:col>46</xdr:col>
      <xdr:colOff>38100</xdr:colOff>
      <xdr:row>95</xdr:row>
      <xdr:rowOff>162344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7023</xdr:rowOff>
    </xdr:from>
    <xdr:to>
      <xdr:col>41</xdr:col>
      <xdr:colOff>101600</xdr:colOff>
      <xdr:row>95</xdr:row>
      <xdr:rowOff>108623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125150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24454</xdr:rowOff>
    </xdr:from>
    <xdr:to>
      <xdr:col>36</xdr:col>
      <xdr:colOff>165100</xdr:colOff>
      <xdr:row>95</xdr:row>
      <xdr:rowOff>126054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142581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13643</xdr:rowOff>
    </xdr:from>
    <xdr:to>
      <xdr:col>85</xdr:col>
      <xdr:colOff>127000</xdr:colOff>
      <xdr:row>32</xdr:row>
      <xdr:rowOff>126419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328593"/>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126419</xdr:rowOff>
    </xdr:from>
    <xdr:to>
      <xdr:col>81</xdr:col>
      <xdr:colOff>50800</xdr:colOff>
      <xdr:row>35</xdr:row>
      <xdr:rowOff>68616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612819"/>
          <a:ext cx="889000" cy="45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68616</xdr:rowOff>
    </xdr:from>
    <xdr:to>
      <xdr:col>76</xdr:col>
      <xdr:colOff>114300</xdr:colOff>
      <xdr:row>35</xdr:row>
      <xdr:rowOff>129358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069366"/>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129358</xdr:rowOff>
    </xdr:from>
    <xdr:to>
      <xdr:col>71</xdr:col>
      <xdr:colOff>177800</xdr:colOff>
      <xdr:row>36</xdr:row>
      <xdr:rowOff>155266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130108"/>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134293</xdr:rowOff>
    </xdr:from>
    <xdr:to>
      <xdr:col>85</xdr:col>
      <xdr:colOff>177800</xdr:colOff>
      <xdr:row>31</xdr:row>
      <xdr:rowOff>64443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2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87320</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2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75619</xdr:rowOff>
    </xdr:from>
    <xdr:to>
      <xdr:col>81</xdr:col>
      <xdr:colOff>101600</xdr:colOff>
      <xdr:row>33</xdr:row>
      <xdr:rowOff>5769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22296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3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17816</xdr:rowOff>
    </xdr:from>
    <xdr:to>
      <xdr:col>76</xdr:col>
      <xdr:colOff>165100</xdr:colOff>
      <xdr:row>35</xdr:row>
      <xdr:rowOff>119416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0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135943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7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78558</xdr:rowOff>
    </xdr:from>
    <xdr:to>
      <xdr:col>72</xdr:col>
      <xdr:colOff>38100</xdr:colOff>
      <xdr:row>36</xdr:row>
      <xdr:rowOff>8708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25235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104466</xdr:rowOff>
    </xdr:from>
    <xdr:to>
      <xdr:col>67</xdr:col>
      <xdr:colOff>101600</xdr:colOff>
      <xdr:row>37</xdr:row>
      <xdr:rowOff>34616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2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51143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05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71082</xdr:rowOff>
    </xdr:from>
    <xdr:to>
      <xdr:col>85</xdr:col>
      <xdr:colOff>127000</xdr:colOff>
      <xdr:row>73</xdr:row>
      <xdr:rowOff>121526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586932"/>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28619</xdr:rowOff>
    </xdr:from>
    <xdr:to>
      <xdr:col>81</xdr:col>
      <xdr:colOff>50800</xdr:colOff>
      <xdr:row>73</xdr:row>
      <xdr:rowOff>71082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544469"/>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28619</xdr:rowOff>
    </xdr:from>
    <xdr:to>
      <xdr:col>76</xdr:col>
      <xdr:colOff>114300</xdr:colOff>
      <xdr:row>73</xdr:row>
      <xdr:rowOff>35725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44469"/>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35725</xdr:rowOff>
    </xdr:from>
    <xdr:to>
      <xdr:col>71</xdr:col>
      <xdr:colOff>177800</xdr:colOff>
      <xdr:row>73</xdr:row>
      <xdr:rowOff>55690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551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70726</xdr:rowOff>
    </xdr:from>
    <xdr:to>
      <xdr:col>85</xdr:col>
      <xdr:colOff>177800</xdr:colOff>
      <xdr:row>74</xdr:row>
      <xdr:rowOff>876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93603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20282</xdr:rowOff>
    </xdr:from>
    <xdr:to>
      <xdr:col>81</xdr:col>
      <xdr:colOff>101600</xdr:colOff>
      <xdr:row>73</xdr:row>
      <xdr:rowOff>121882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138409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3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149269</xdr:rowOff>
    </xdr:from>
    <xdr:to>
      <xdr:col>76</xdr:col>
      <xdr:colOff>165100</xdr:colOff>
      <xdr:row>73</xdr:row>
      <xdr:rowOff>79419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95946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156375</xdr:rowOff>
    </xdr:from>
    <xdr:to>
      <xdr:col>72</xdr:col>
      <xdr:colOff>38100</xdr:colOff>
      <xdr:row>73</xdr:row>
      <xdr:rowOff>86525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5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103052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2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4890</xdr:rowOff>
    </xdr:from>
    <xdr:to>
      <xdr:col>67</xdr:col>
      <xdr:colOff>101600</xdr:colOff>
      <xdr:row>73</xdr:row>
      <xdr:rowOff>106490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123017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40320</xdr:rowOff>
    </xdr:from>
    <xdr:to>
      <xdr:col>85</xdr:col>
      <xdr:colOff>127000</xdr:colOff>
      <xdr:row>97</xdr:row>
      <xdr:rowOff>90962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70970"/>
          <a:ext cx="838200" cy="5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11539</xdr:rowOff>
    </xdr:from>
    <xdr:to>
      <xdr:col>81</xdr:col>
      <xdr:colOff>50800</xdr:colOff>
      <xdr:row>97</xdr:row>
      <xdr:rowOff>90962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42189"/>
          <a:ext cx="889000" cy="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11539</xdr:rowOff>
    </xdr:from>
    <xdr:to>
      <xdr:col>76</xdr:col>
      <xdr:colOff>114300</xdr:colOff>
      <xdr:row>98</xdr:row>
      <xdr:rowOff>42628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42189"/>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42628</xdr:rowOff>
    </xdr:from>
    <xdr:to>
      <xdr:col>71</xdr:col>
      <xdr:colOff>177800</xdr:colOff>
      <xdr:row>98</xdr:row>
      <xdr:rowOff>68887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44728"/>
          <a:ext cx="8890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160970</xdr:rowOff>
    </xdr:from>
    <xdr:to>
      <xdr:col>85</xdr:col>
      <xdr:colOff>177800</xdr:colOff>
      <xdr:row>97</xdr:row>
      <xdr:rowOff>91120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12397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40162</xdr:rowOff>
    </xdr:from>
    <xdr:to>
      <xdr:col>81</xdr:col>
      <xdr:colOff>101600</xdr:colOff>
      <xdr:row>97</xdr:row>
      <xdr:rowOff>141762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158289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132189</xdr:rowOff>
    </xdr:from>
    <xdr:to>
      <xdr:col>76</xdr:col>
      <xdr:colOff>165100</xdr:colOff>
      <xdr:row>97</xdr:row>
      <xdr:rowOff>62339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78866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163278</xdr:rowOff>
    </xdr:from>
    <xdr:to>
      <xdr:col>72</xdr:col>
      <xdr:colOff>38100</xdr:colOff>
      <xdr:row>98</xdr:row>
      <xdr:rowOff>93428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109955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18087</xdr:rowOff>
    </xdr:from>
    <xdr:to>
      <xdr:col>67</xdr:col>
      <xdr:colOff>101600</xdr:colOff>
      <xdr:row>98</xdr:row>
      <xdr:rowOff>119687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136214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30625</xdr:rowOff>
    </xdr:from>
    <xdr:to>
      <xdr:col>116</xdr:col>
      <xdr:colOff>63500</xdr:colOff>
      <xdr:row>39</xdr:row>
      <xdr:rowOff>32748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7175"/>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30625</xdr:rowOff>
    </xdr:from>
    <xdr:to>
      <xdr:col>111</xdr:col>
      <xdr:colOff>177800</xdr:colOff>
      <xdr:row>39</xdr:row>
      <xdr:rowOff>32258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717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33891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1880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33075</xdr:rowOff>
    </xdr:from>
    <xdr:to>
      <xdr:col>102</xdr:col>
      <xdr:colOff>114300</xdr:colOff>
      <xdr:row>39</xdr:row>
      <xdr:rowOff>33891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1962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153398</xdr:rowOff>
    </xdr:from>
    <xdr:to>
      <xdr:col>116</xdr:col>
      <xdr:colOff>114300</xdr:colOff>
      <xdr:row>39</xdr:row>
      <xdr:rowOff>83548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68325</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151275</xdr:rowOff>
    </xdr:from>
    <xdr:to>
      <xdr:col>112</xdr:col>
      <xdr:colOff>38100</xdr:colOff>
      <xdr:row>39</xdr:row>
      <xdr:rowOff>81425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72552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152908</xdr:rowOff>
    </xdr:from>
    <xdr:to>
      <xdr:col>107</xdr:col>
      <xdr:colOff>101600</xdr:colOff>
      <xdr:row>39</xdr:row>
      <xdr:rowOff>83058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74185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154541</xdr:rowOff>
    </xdr:from>
    <xdr:to>
      <xdr:col>102</xdr:col>
      <xdr:colOff>165100</xdr:colOff>
      <xdr:row>39</xdr:row>
      <xdr:rowOff>84691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75818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153725</xdr:rowOff>
    </xdr:from>
    <xdr:to>
      <xdr:col>98</xdr:col>
      <xdr:colOff>38100</xdr:colOff>
      <xdr:row>39</xdr:row>
      <xdr:rowOff>83875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75002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6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33001</xdr:rowOff>
    </xdr:from>
    <xdr:to>
      <xdr:col>116</xdr:col>
      <xdr:colOff>63500</xdr:colOff>
      <xdr:row>59</xdr:row>
      <xdr:rowOff>33477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48551"/>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33477</xdr:rowOff>
    </xdr:from>
    <xdr:to>
      <xdr:col>111</xdr:col>
      <xdr:colOff>177800</xdr:colOff>
      <xdr:row>59</xdr:row>
      <xdr:rowOff>35878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902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35401</xdr:rowOff>
    </xdr:from>
    <xdr:to>
      <xdr:col>107</xdr:col>
      <xdr:colOff>50800</xdr:colOff>
      <xdr:row>59</xdr:row>
      <xdr:rowOff>35878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0951"/>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33306</xdr:rowOff>
    </xdr:from>
    <xdr:to>
      <xdr:col>102</xdr:col>
      <xdr:colOff>114300</xdr:colOff>
      <xdr:row>59</xdr:row>
      <xdr:rowOff>35401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88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153651</xdr:rowOff>
    </xdr:from>
    <xdr:to>
      <xdr:col>116</xdr:col>
      <xdr:colOff>114300</xdr:colOff>
      <xdr:row>59</xdr:row>
      <xdr:rowOff>83801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68578</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154127</xdr:rowOff>
    </xdr:from>
    <xdr:to>
      <xdr:col>112</xdr:col>
      <xdr:colOff>38100</xdr:colOff>
      <xdr:row>59</xdr:row>
      <xdr:rowOff>84277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75404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156528</xdr:rowOff>
    </xdr:from>
    <xdr:to>
      <xdr:col>107</xdr:col>
      <xdr:colOff>101600</xdr:colOff>
      <xdr:row>59</xdr:row>
      <xdr:rowOff>86678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77805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156051</xdr:rowOff>
    </xdr:from>
    <xdr:to>
      <xdr:col>102</xdr:col>
      <xdr:colOff>165100</xdr:colOff>
      <xdr:row>59</xdr:row>
      <xdr:rowOff>86201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77328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153956</xdr:rowOff>
    </xdr:from>
    <xdr:to>
      <xdr:col>98</xdr:col>
      <xdr:colOff>38100</xdr:colOff>
      <xdr:row>59</xdr:row>
      <xdr:rowOff>84106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91313</xdr:rowOff>
    </xdr:from>
    <xdr:to>
      <xdr:col>116</xdr:col>
      <xdr:colOff>63500</xdr:colOff>
      <xdr:row>74</xdr:row>
      <xdr:rowOff>148158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78613"/>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147701</xdr:rowOff>
    </xdr:from>
    <xdr:to>
      <xdr:col>111</xdr:col>
      <xdr:colOff>177800</xdr:colOff>
      <xdr:row>74</xdr:row>
      <xdr:rowOff>148158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350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130823</xdr:rowOff>
    </xdr:from>
    <xdr:to>
      <xdr:col>107</xdr:col>
      <xdr:colOff>50800</xdr:colOff>
      <xdr:row>74</xdr:row>
      <xdr:rowOff>147701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18123"/>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130823</xdr:rowOff>
    </xdr:from>
    <xdr:to>
      <xdr:col>102</xdr:col>
      <xdr:colOff>114300</xdr:colOff>
      <xdr:row>75</xdr:row>
      <xdr:rowOff>4216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1812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40513</xdr:rowOff>
    </xdr:from>
    <xdr:to>
      <xdr:col>116</xdr:col>
      <xdr:colOff>114300</xdr:colOff>
      <xdr:row>74</xdr:row>
      <xdr:rowOff>142113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63390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97358</xdr:rowOff>
    </xdr:from>
    <xdr:to>
      <xdr:col>112</xdr:col>
      <xdr:colOff>38100</xdr:colOff>
      <xdr:row>75</xdr:row>
      <xdr:rowOff>27508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44035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96901</xdr:rowOff>
    </xdr:from>
    <xdr:to>
      <xdr:col>107</xdr:col>
      <xdr:colOff>101600</xdr:colOff>
      <xdr:row>75</xdr:row>
      <xdr:rowOff>27051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43578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80023</xdr:rowOff>
    </xdr:from>
    <xdr:to>
      <xdr:col>102</xdr:col>
      <xdr:colOff>165100</xdr:colOff>
      <xdr:row>75</xdr:row>
      <xdr:rowOff>10173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26700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124866</xdr:rowOff>
    </xdr:from>
    <xdr:to>
      <xdr:col>98</xdr:col>
      <xdr:colOff>38100</xdr:colOff>
      <xdr:row>75</xdr:row>
      <xdr:rowOff>55016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71543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590,748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主な構成費目である人件費は、住民一人当たり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した。また、都市構造の違い等により、類似団体に比べ職員数が多いことから、依然として同団体平均を上回っている状態である。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人件費以外の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義務的経費は、前年度と比較して扶助費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は増加し、公債費は減少した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理由としては、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価格高騰重点支援給付金給付事業による増加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が挙げられる。扶助費は住民一人当たり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170,234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円であり、類似団体平均より高い水準にある。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投資的経費も前年度と比べて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している。普通建設事業費が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したことが要因である。主な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理由としては、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（仮称）霧島市クリーンセンター整備・運営事業の増加によるもの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が挙げられる。普通建設事業費（新規整備及び更新整備）は、住民一人当たり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62,452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123,979
122,861
603.17
77,559,154
73,240,369
3,275,317
35,275,325
46,603,358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71882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18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71120</xdr:rowOff>
    </xdr:from>
    <xdr:to>
      <xdr:col>19</xdr:col>
      <xdr:colOff>177800</xdr:colOff>
      <xdr:row>35</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187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129794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901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90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170959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78994</xdr:rowOff>
    </xdr:from>
    <xdr:to>
      <xdr:col>15</xdr:col>
      <xdr:colOff>101600</xdr:colOff>
      <xdr:row>36</xdr:row>
      <xdr:rowOff>9144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48530</xdr:rowOff>
    </xdr:from>
    <xdr:to>
      <xdr:col>24</xdr:col>
      <xdr:colOff>63500</xdr:colOff>
      <xdr:row>56</xdr:row>
      <xdr:rowOff>79871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49730"/>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28244</xdr:rowOff>
    </xdr:from>
    <xdr:to>
      <xdr:col>19</xdr:col>
      <xdr:colOff>177800</xdr:colOff>
      <xdr:row>56</xdr:row>
      <xdr:rowOff>79871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9444"/>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16041</xdr:rowOff>
    </xdr:from>
    <xdr:to>
      <xdr:col>15</xdr:col>
      <xdr:colOff>50800</xdr:colOff>
      <xdr:row>56</xdr:row>
      <xdr:rowOff>28244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74341"/>
          <a:ext cx="889000" cy="3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16041</xdr:rowOff>
    </xdr:from>
    <xdr:to>
      <xdr:col>10</xdr:col>
      <xdr:colOff>114300</xdr:colOff>
      <xdr:row>56</xdr:row>
      <xdr:rowOff>152826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74341"/>
          <a:ext cx="889000" cy="4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169180</xdr:rowOff>
    </xdr:from>
    <xdr:to>
      <xdr:col>24</xdr:col>
      <xdr:colOff>114300</xdr:colOff>
      <xdr:row>56</xdr:row>
      <xdr:rowOff>99330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20607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29071</xdr:rowOff>
    </xdr:from>
    <xdr:to>
      <xdr:col>20</xdr:col>
      <xdr:colOff>38100</xdr:colOff>
      <xdr:row>56</xdr:row>
      <xdr:rowOff>130671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147198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148894</xdr:rowOff>
    </xdr:from>
    <xdr:to>
      <xdr:col>15</xdr:col>
      <xdr:colOff>101600</xdr:colOff>
      <xdr:row>56</xdr:row>
      <xdr:rowOff>79044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136691</xdr:rowOff>
    </xdr:from>
    <xdr:to>
      <xdr:col>10</xdr:col>
      <xdr:colOff>165100</xdr:colOff>
      <xdr:row>54</xdr:row>
      <xdr:rowOff>66841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83368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102026</xdr:rowOff>
    </xdr:from>
    <xdr:to>
      <xdr:col>6</xdr:col>
      <xdr:colOff>38100</xdr:colOff>
      <xdr:row>57</xdr:row>
      <xdr:rowOff>32176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168450</xdr:rowOff>
    </xdr:from>
    <xdr:to>
      <xdr:col>24</xdr:col>
      <xdr:colOff>63500</xdr:colOff>
      <xdr:row>76</xdr:row>
      <xdr:rowOff>155200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7200"/>
          <a:ext cx="838200" cy="15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13779</xdr:rowOff>
    </xdr:from>
    <xdr:to>
      <xdr:col>19</xdr:col>
      <xdr:colOff>177800</xdr:colOff>
      <xdr:row>76</xdr:row>
      <xdr:rowOff>155200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3979"/>
          <a:ext cx="889000" cy="1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13779</xdr:rowOff>
    </xdr:from>
    <xdr:to>
      <xdr:col>15</xdr:col>
      <xdr:colOff>50800</xdr:colOff>
      <xdr:row>77</xdr:row>
      <xdr:rowOff>90026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3979"/>
          <a:ext cx="889000" cy="24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90026</xdr:rowOff>
    </xdr:from>
    <xdr:to>
      <xdr:col>10</xdr:col>
      <xdr:colOff>114300</xdr:colOff>
      <xdr:row>77</xdr:row>
      <xdr:rowOff>171407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167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117650</xdr:rowOff>
    </xdr:from>
    <xdr:to>
      <xdr:col>24</xdr:col>
      <xdr:colOff>114300</xdr:colOff>
      <xdr:row>76</xdr:row>
      <xdr:rowOff>47800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140527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2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104400</xdr:rowOff>
    </xdr:from>
    <xdr:to>
      <xdr:col>20</xdr:col>
      <xdr:colOff>38100</xdr:colOff>
      <xdr:row>77</xdr:row>
      <xdr:rowOff>34550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51076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0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134430</xdr:rowOff>
    </xdr:from>
    <xdr:to>
      <xdr:col>15</xdr:col>
      <xdr:colOff>101600</xdr:colOff>
      <xdr:row>76</xdr:row>
      <xdr:rowOff>64579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81107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39226</xdr:rowOff>
    </xdr:from>
    <xdr:to>
      <xdr:col>10</xdr:col>
      <xdr:colOff>165100</xdr:colOff>
      <xdr:row>77</xdr:row>
      <xdr:rowOff>140826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157353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120607</xdr:rowOff>
    </xdr:from>
    <xdr:to>
      <xdr:col>6</xdr:col>
      <xdr:colOff>38100</xdr:colOff>
      <xdr:row>78</xdr:row>
      <xdr:rowOff>50757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67284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171149</xdr:rowOff>
    </xdr:from>
    <xdr:to>
      <xdr:col>24</xdr:col>
      <xdr:colOff>63500</xdr:colOff>
      <xdr:row>94</xdr:row>
      <xdr:rowOff>158184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15999"/>
          <a:ext cx="8382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128825</xdr:rowOff>
    </xdr:from>
    <xdr:to>
      <xdr:col>19</xdr:col>
      <xdr:colOff>177800</xdr:colOff>
      <xdr:row>94</xdr:row>
      <xdr:rowOff>158184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45125"/>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128825</xdr:rowOff>
    </xdr:from>
    <xdr:to>
      <xdr:col>15</xdr:col>
      <xdr:colOff>50800</xdr:colOff>
      <xdr:row>96</xdr:row>
      <xdr:rowOff>157139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45125"/>
          <a:ext cx="889000" cy="3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157139</xdr:rowOff>
    </xdr:from>
    <xdr:to>
      <xdr:col>10</xdr:col>
      <xdr:colOff>114300</xdr:colOff>
      <xdr:row>97</xdr:row>
      <xdr:rowOff>83987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633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120349</xdr:rowOff>
    </xdr:from>
    <xdr:to>
      <xdr:col>24</xdr:col>
      <xdr:colOff>114300</xdr:colOff>
      <xdr:row>94</xdr:row>
      <xdr:rowOff>50499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143226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107384</xdr:rowOff>
    </xdr:from>
    <xdr:to>
      <xdr:col>20</xdr:col>
      <xdr:colOff>38100</xdr:colOff>
      <xdr:row>95</xdr:row>
      <xdr:rowOff>37534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54061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78025</xdr:rowOff>
    </xdr:from>
    <xdr:to>
      <xdr:col>15</xdr:col>
      <xdr:colOff>101600</xdr:colOff>
      <xdr:row>95</xdr:row>
      <xdr:rowOff>8175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24702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106339</xdr:rowOff>
    </xdr:from>
    <xdr:to>
      <xdr:col>10</xdr:col>
      <xdr:colOff>165100</xdr:colOff>
      <xdr:row>97</xdr:row>
      <xdr:rowOff>36489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53016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33187</xdr:rowOff>
    </xdr:from>
    <xdr:to>
      <xdr:col>6</xdr:col>
      <xdr:colOff>38100</xdr:colOff>
      <xdr:row>97</xdr:row>
      <xdr:rowOff>134787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125914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17780</xdr:rowOff>
    </xdr:from>
    <xdr:to>
      <xdr:col>55</xdr:col>
      <xdr:colOff>0</xdr:colOff>
      <xdr:row>37</xdr:row>
      <xdr:rowOff>169799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61430"/>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169799</xdr:rowOff>
    </xdr:from>
    <xdr:to>
      <xdr:col>50</xdr:col>
      <xdr:colOff>114300</xdr:colOff>
      <xdr:row>38</xdr:row>
      <xdr:rowOff>68453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1344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54737</xdr:rowOff>
    </xdr:from>
    <xdr:to>
      <xdr:col>45</xdr:col>
      <xdr:colOff>177800</xdr:colOff>
      <xdr:row>38</xdr:row>
      <xdr:rowOff>68453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983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54737</xdr:rowOff>
    </xdr:from>
    <xdr:to>
      <xdr:col>41</xdr:col>
      <xdr:colOff>50800</xdr:colOff>
      <xdr:row>38</xdr:row>
      <xdr:rowOff>82169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98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161307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118999</xdr:rowOff>
    </xdr:from>
    <xdr:to>
      <xdr:col>50</xdr:col>
      <xdr:colOff>165100</xdr:colOff>
      <xdr:row>38</xdr:row>
      <xdr:rowOff>49149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40276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17653</xdr:rowOff>
    </xdr:from>
    <xdr:to>
      <xdr:col>46</xdr:col>
      <xdr:colOff>38100</xdr:colOff>
      <xdr:row>38</xdr:row>
      <xdr:rowOff>119253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110380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2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3937</xdr:rowOff>
    </xdr:from>
    <xdr:to>
      <xdr:col>41</xdr:col>
      <xdr:colOff>101600</xdr:colOff>
      <xdr:row>38</xdr:row>
      <xdr:rowOff>105537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96664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111628</xdr:rowOff>
    </xdr:from>
    <xdr:to>
      <xdr:col>55</xdr:col>
      <xdr:colOff>0</xdr:colOff>
      <xdr:row>54</xdr:row>
      <xdr:rowOff>150261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69928"/>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124475</xdr:rowOff>
    </xdr:from>
    <xdr:to>
      <xdr:col>50</xdr:col>
      <xdr:colOff>114300</xdr:colOff>
      <xdr:row>54</xdr:row>
      <xdr:rowOff>150261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8277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80127</xdr:rowOff>
    </xdr:from>
    <xdr:to>
      <xdr:col>45</xdr:col>
      <xdr:colOff>177800</xdr:colOff>
      <xdr:row>54</xdr:row>
      <xdr:rowOff>124475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66977"/>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80127</xdr:rowOff>
    </xdr:from>
    <xdr:to>
      <xdr:col>41</xdr:col>
      <xdr:colOff>50800</xdr:colOff>
      <xdr:row>54</xdr:row>
      <xdr:rowOff>109662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66977"/>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60828</xdr:rowOff>
    </xdr:from>
    <xdr:to>
      <xdr:col>55</xdr:col>
      <xdr:colOff>50800</xdr:colOff>
      <xdr:row>54</xdr:row>
      <xdr:rowOff>162428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83705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99461</xdr:rowOff>
    </xdr:from>
    <xdr:to>
      <xdr:col>50</xdr:col>
      <xdr:colOff>165100</xdr:colOff>
      <xdr:row>55</xdr:row>
      <xdr:rowOff>29611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46138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73675</xdr:rowOff>
    </xdr:from>
    <xdr:to>
      <xdr:col>46</xdr:col>
      <xdr:colOff>38100</xdr:colOff>
      <xdr:row>55</xdr:row>
      <xdr:rowOff>3825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20352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29327</xdr:rowOff>
    </xdr:from>
    <xdr:to>
      <xdr:col>41</xdr:col>
      <xdr:colOff>101600</xdr:colOff>
      <xdr:row>53</xdr:row>
      <xdr:rowOff>130927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1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147454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58862</xdr:rowOff>
    </xdr:from>
    <xdr:to>
      <xdr:col>36</xdr:col>
      <xdr:colOff>165100</xdr:colOff>
      <xdr:row>54</xdr:row>
      <xdr:rowOff>160462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0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65252</xdr:rowOff>
    </xdr:from>
    <xdr:to>
      <xdr:col>55</xdr:col>
      <xdr:colOff>0</xdr:colOff>
      <xdr:row>78</xdr:row>
      <xdr:rowOff>64852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6902"/>
          <a:ext cx="838200" cy="1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65252</xdr:rowOff>
    </xdr:from>
    <xdr:to>
      <xdr:col>50</xdr:col>
      <xdr:colOff>114300</xdr:colOff>
      <xdr:row>77</xdr:row>
      <xdr:rowOff>138328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6902"/>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88475</xdr:rowOff>
    </xdr:from>
    <xdr:to>
      <xdr:col>45</xdr:col>
      <xdr:colOff>177800</xdr:colOff>
      <xdr:row>77</xdr:row>
      <xdr:rowOff>138328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90125"/>
          <a:ext cx="889000" cy="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88475</xdr:rowOff>
    </xdr:from>
    <xdr:to>
      <xdr:col>41</xdr:col>
      <xdr:colOff>50800</xdr:colOff>
      <xdr:row>78</xdr:row>
      <xdr:rowOff>39363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90125"/>
          <a:ext cx="889000" cy="1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14052</xdr:rowOff>
    </xdr:from>
    <xdr:to>
      <xdr:col>55</xdr:col>
      <xdr:colOff>50800</xdr:colOff>
      <xdr:row>78</xdr:row>
      <xdr:rowOff>115652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14452</xdr:rowOff>
    </xdr:from>
    <xdr:to>
      <xdr:col>50</xdr:col>
      <xdr:colOff>165100</xdr:colOff>
      <xdr:row>77</xdr:row>
      <xdr:rowOff>116052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132579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87528</xdr:rowOff>
    </xdr:from>
    <xdr:to>
      <xdr:col>46</xdr:col>
      <xdr:colOff>38100</xdr:colOff>
      <xdr:row>78</xdr:row>
      <xdr:rowOff>17678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37675</xdr:rowOff>
    </xdr:from>
    <xdr:to>
      <xdr:col>41</xdr:col>
      <xdr:colOff>101600</xdr:colOff>
      <xdr:row>77</xdr:row>
      <xdr:rowOff>139275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155802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160013</xdr:rowOff>
    </xdr:from>
    <xdr:to>
      <xdr:col>36</xdr:col>
      <xdr:colOff>165100</xdr:colOff>
      <xdr:row>78</xdr:row>
      <xdr:rowOff>90163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106690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13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89866</xdr:rowOff>
    </xdr:from>
    <xdr:to>
      <xdr:col>55</xdr:col>
      <xdr:colOff>0</xdr:colOff>
      <xdr:row>96</xdr:row>
      <xdr:rowOff>99047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49066"/>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82714</xdr:rowOff>
    </xdr:from>
    <xdr:to>
      <xdr:col>50</xdr:col>
      <xdr:colOff>114300</xdr:colOff>
      <xdr:row>96</xdr:row>
      <xdr:rowOff>99047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191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2439</xdr:rowOff>
    </xdr:from>
    <xdr:to>
      <xdr:col>45</xdr:col>
      <xdr:colOff>177800</xdr:colOff>
      <xdr:row>96</xdr:row>
      <xdr:rowOff>82714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61639"/>
          <a:ext cx="889000" cy="8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2439</xdr:rowOff>
    </xdr:from>
    <xdr:to>
      <xdr:col>41</xdr:col>
      <xdr:colOff>50800</xdr:colOff>
      <xdr:row>96</xdr:row>
      <xdr:rowOff>138570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61639"/>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39066</xdr:rowOff>
    </xdr:from>
    <xdr:to>
      <xdr:col>55</xdr:col>
      <xdr:colOff>50800</xdr:colOff>
      <xdr:row>96</xdr:row>
      <xdr:rowOff>140666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17493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48247</xdr:rowOff>
    </xdr:from>
    <xdr:to>
      <xdr:col>50</xdr:col>
      <xdr:colOff>165100</xdr:colOff>
      <xdr:row>96</xdr:row>
      <xdr:rowOff>149847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140974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31914</xdr:rowOff>
    </xdr:from>
    <xdr:to>
      <xdr:col>46</xdr:col>
      <xdr:colOff>38100</xdr:colOff>
      <xdr:row>96</xdr:row>
      <xdr:rowOff>133514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124641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123089</xdr:rowOff>
    </xdr:from>
    <xdr:to>
      <xdr:col>41</xdr:col>
      <xdr:colOff>101600</xdr:colOff>
      <xdr:row>96</xdr:row>
      <xdr:rowOff>53239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69766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87770</xdr:rowOff>
    </xdr:from>
    <xdr:to>
      <xdr:col>36</xdr:col>
      <xdr:colOff>165100</xdr:colOff>
      <xdr:row>97</xdr:row>
      <xdr:rowOff>17920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9047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48514</xdr:rowOff>
    </xdr:from>
    <xdr:to>
      <xdr:col>85</xdr:col>
      <xdr:colOff>127000</xdr:colOff>
      <xdr:row>34</xdr:row>
      <xdr:rowOff>62103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706364"/>
          <a:ext cx="8382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48514</xdr:rowOff>
    </xdr:from>
    <xdr:to>
      <xdr:col>81</xdr:col>
      <xdr:colOff>50800</xdr:colOff>
      <xdr:row>34</xdr:row>
      <xdr:rowOff>67437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706364"/>
          <a:ext cx="889000" cy="1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99822</xdr:rowOff>
    </xdr:from>
    <xdr:to>
      <xdr:col>76</xdr:col>
      <xdr:colOff>114300</xdr:colOff>
      <xdr:row>34</xdr:row>
      <xdr:rowOff>67437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757672"/>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99822</xdr:rowOff>
    </xdr:from>
    <xdr:to>
      <xdr:col>71</xdr:col>
      <xdr:colOff>177800</xdr:colOff>
      <xdr:row>34</xdr:row>
      <xdr:rowOff>92329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757672"/>
          <a:ext cx="889000" cy="1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11303</xdr:rowOff>
    </xdr:from>
    <xdr:to>
      <xdr:col>85</xdr:col>
      <xdr:colOff>177800</xdr:colOff>
      <xdr:row>34</xdr:row>
      <xdr:rowOff>112903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34180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169164</xdr:rowOff>
    </xdr:from>
    <xdr:to>
      <xdr:col>81</xdr:col>
      <xdr:colOff>101600</xdr:colOff>
      <xdr:row>33</xdr:row>
      <xdr:rowOff>99314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115841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4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16637</xdr:rowOff>
    </xdr:from>
    <xdr:to>
      <xdr:col>76</xdr:col>
      <xdr:colOff>165100</xdr:colOff>
      <xdr:row>34</xdr:row>
      <xdr:rowOff>118237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49022</xdr:rowOff>
    </xdr:from>
    <xdr:to>
      <xdr:col>72</xdr:col>
      <xdr:colOff>38100</xdr:colOff>
      <xdr:row>33</xdr:row>
      <xdr:rowOff>150622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167149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41529</xdr:rowOff>
    </xdr:from>
    <xdr:to>
      <xdr:col>67</xdr:col>
      <xdr:colOff>101600</xdr:colOff>
      <xdr:row>34</xdr:row>
      <xdr:rowOff>143129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8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159656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100724</xdr:rowOff>
    </xdr:from>
    <xdr:to>
      <xdr:col>85</xdr:col>
      <xdr:colOff>127000</xdr:colOff>
      <xdr:row>54</xdr:row>
      <xdr:rowOff>128213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16124"/>
          <a:ext cx="838200" cy="3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62147</xdr:rowOff>
    </xdr:from>
    <xdr:to>
      <xdr:col>81</xdr:col>
      <xdr:colOff>50800</xdr:colOff>
      <xdr:row>54</xdr:row>
      <xdr:rowOff>128213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20447"/>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6712</xdr:rowOff>
    </xdr:from>
    <xdr:to>
      <xdr:col>76</xdr:col>
      <xdr:colOff>114300</xdr:colOff>
      <xdr:row>54</xdr:row>
      <xdr:rowOff>62147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6501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109792</xdr:rowOff>
    </xdr:from>
    <xdr:to>
      <xdr:col>71</xdr:col>
      <xdr:colOff>177800</xdr:colOff>
      <xdr:row>54</xdr:row>
      <xdr:rowOff>6712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196642"/>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49924</xdr:rowOff>
    </xdr:from>
    <xdr:to>
      <xdr:col>85</xdr:col>
      <xdr:colOff>177800</xdr:colOff>
      <xdr:row>52</xdr:row>
      <xdr:rowOff>151524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72801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77413</xdr:rowOff>
    </xdr:from>
    <xdr:to>
      <xdr:col>81</xdr:col>
      <xdr:colOff>101600</xdr:colOff>
      <xdr:row>55</xdr:row>
      <xdr:rowOff>7563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24090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11347</xdr:rowOff>
    </xdr:from>
    <xdr:to>
      <xdr:col>76</xdr:col>
      <xdr:colOff>165100</xdr:colOff>
      <xdr:row>54</xdr:row>
      <xdr:rowOff>112947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129474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127362</xdr:rowOff>
    </xdr:from>
    <xdr:to>
      <xdr:col>72</xdr:col>
      <xdr:colOff>38100</xdr:colOff>
      <xdr:row>54</xdr:row>
      <xdr:rowOff>57512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74039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58992</xdr:rowOff>
    </xdr:from>
    <xdr:to>
      <xdr:col>67</xdr:col>
      <xdr:colOff>101600</xdr:colOff>
      <xdr:row>53</xdr:row>
      <xdr:rowOff>160592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5669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13643</xdr:rowOff>
    </xdr:from>
    <xdr:to>
      <xdr:col>85</xdr:col>
      <xdr:colOff>127000</xdr:colOff>
      <xdr:row>72</xdr:row>
      <xdr:rowOff>126419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186593"/>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126419</xdr:rowOff>
    </xdr:from>
    <xdr:to>
      <xdr:col>81</xdr:col>
      <xdr:colOff>50800</xdr:colOff>
      <xdr:row>75</xdr:row>
      <xdr:rowOff>68616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470819"/>
          <a:ext cx="889000" cy="45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68616</xdr:rowOff>
    </xdr:from>
    <xdr:to>
      <xdr:col>76</xdr:col>
      <xdr:colOff>114300</xdr:colOff>
      <xdr:row>75</xdr:row>
      <xdr:rowOff>129359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927366"/>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129359</xdr:rowOff>
    </xdr:from>
    <xdr:to>
      <xdr:col>71</xdr:col>
      <xdr:colOff>177800</xdr:colOff>
      <xdr:row>76</xdr:row>
      <xdr:rowOff>155266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88109"/>
          <a:ext cx="889000" cy="1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134293</xdr:rowOff>
    </xdr:from>
    <xdr:to>
      <xdr:col>85</xdr:col>
      <xdr:colOff>177800</xdr:colOff>
      <xdr:row>71</xdr:row>
      <xdr:rowOff>64443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1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87320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0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75619</xdr:rowOff>
    </xdr:from>
    <xdr:to>
      <xdr:col>81</xdr:col>
      <xdr:colOff>101600</xdr:colOff>
      <xdr:row>73</xdr:row>
      <xdr:rowOff>5769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4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22296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17816</xdr:rowOff>
    </xdr:from>
    <xdr:to>
      <xdr:col>76</xdr:col>
      <xdr:colOff>165100</xdr:colOff>
      <xdr:row>75</xdr:row>
      <xdr:rowOff>119416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135943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65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78559</xdr:rowOff>
    </xdr:from>
    <xdr:to>
      <xdr:col>72</xdr:col>
      <xdr:colOff>38100</xdr:colOff>
      <xdr:row>76</xdr:row>
      <xdr:rowOff>8710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937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25236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71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104466</xdr:rowOff>
    </xdr:from>
    <xdr:to>
      <xdr:col>67</xdr:col>
      <xdr:colOff>101600</xdr:colOff>
      <xdr:row>77</xdr:row>
      <xdr:rowOff>34616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51143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90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71082</xdr:rowOff>
    </xdr:from>
    <xdr:to>
      <xdr:col>85</xdr:col>
      <xdr:colOff>127000</xdr:colOff>
      <xdr:row>93</xdr:row>
      <xdr:rowOff>121526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15932"/>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28620</xdr:rowOff>
    </xdr:from>
    <xdr:to>
      <xdr:col>81</xdr:col>
      <xdr:colOff>50800</xdr:colOff>
      <xdr:row>93</xdr:row>
      <xdr:rowOff>71082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73470"/>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28620</xdr:rowOff>
    </xdr:from>
    <xdr:to>
      <xdr:col>76</xdr:col>
      <xdr:colOff>114300</xdr:colOff>
      <xdr:row>93</xdr:row>
      <xdr:rowOff>35725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73470"/>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35725</xdr:rowOff>
    </xdr:from>
    <xdr:to>
      <xdr:col>71</xdr:col>
      <xdr:colOff>177800</xdr:colOff>
      <xdr:row>93</xdr:row>
      <xdr:rowOff>55690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980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70726</xdr:rowOff>
    </xdr:from>
    <xdr:to>
      <xdr:col>85</xdr:col>
      <xdr:colOff>177800</xdr:colOff>
      <xdr:row>94</xdr:row>
      <xdr:rowOff>876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93603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20282</xdr:rowOff>
    </xdr:from>
    <xdr:to>
      <xdr:col>81</xdr:col>
      <xdr:colOff>101600</xdr:colOff>
      <xdr:row>93</xdr:row>
      <xdr:rowOff>121882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138409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149270</xdr:rowOff>
    </xdr:from>
    <xdr:to>
      <xdr:col>76</xdr:col>
      <xdr:colOff>165100</xdr:colOff>
      <xdr:row>93</xdr:row>
      <xdr:rowOff>79420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95947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156375</xdr:rowOff>
    </xdr:from>
    <xdr:to>
      <xdr:col>72</xdr:col>
      <xdr:colOff>38100</xdr:colOff>
      <xdr:row>93</xdr:row>
      <xdr:rowOff>86525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103052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4890</xdr:rowOff>
    </xdr:from>
    <xdr:to>
      <xdr:col>67</xdr:col>
      <xdr:colOff>101600</xdr:colOff>
      <xdr:row>93</xdr:row>
      <xdr:rowOff>106490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123017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目的別の歳出の構成比としては、民生費が最も高く、住民一人当たり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223,727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価格高騰重点支援給付金給付事業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前年度に対する伸び率では、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が最も高く、主な要因として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は働く女性の家の施設改修による</a:t>
          </a:r>
          <a:r>
            <a:rPr lang="ja-JP" altLang="ja-JP" sz="1100" i="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また、商工費の減少については、プレミアム付商品券事業、事業継続支援給付金給付事業の終了によるものである。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年度間の財政調整のため財政調整基金の取崩しを行った。基金残高の標準財政規模比は前年度から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歳出ともに増加したものの歳出の増加が歳入の増加を上回ったことから、形式収支が減額となった。翌年度に繰り越すべき財源については前年度より減少したものの、その額は、形式収支の減少額に及ばなかったことから、実質収支は黒字であるものの、前年度より減少し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積立額が取崩額を上回ったことから、単年度収支の減額分を加算しても黒字となり、実質単年度収支は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財政健全化法に基づく健全化判断比率の算定が開始されて以来、連結後の赤字額は発生していない。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引き続き、独立採算制の原則のもと、市全体として健全な財政運営に努めていく。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単年度における地方債の借入額が償還額を上回らないように抑制してきたことから、地方債残高が年々減少している。これに伴い、元利償還金や算入公債費等も減少傾向となっている。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今後も「経営健全化計画」に基づき、地方債残高や公債費の縮減を図り、健全な財政運営に努める。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減債基金残高のうち満期一括地方債償還の財源として積み立てた額はない。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年の合併以降減少傾向となっている。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また、充当可能財源等については、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財政調整基金の涵養が図られたことにより、充当可能基金が増加している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今後も後年度への負担を少しでも軽減するよう、公債費等義務的経費の削減を中心とする行財政改革を進め、財政の健全化に努める。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単年度の大規模な建設事業等への活用や、地方債の償還等に伴い、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百万円を取り崩したものの、決算剰余金やふるさと納税寄附金等を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　　　　：道路整備や施設整備、都市計画事業等の建設事業に充当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　　　　：一般廃棄物処理施設及び火葬場の整備等に係る事業に充当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　　　　：橋梁長寿命化修繕等の特定建設のため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百万円を取り崩したが、今後の施設の長寿命化に対応するため、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・ふるさときばいやんせ基金：寄附者の意向を踏まえ、観光振興に関する施策や、子育て支援の充実に関する施策などの事業に活用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扶助費をはじめとする社会保障関係費の増に伴う年度間の財源調整を行うため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百万円を取り崩したが，決算余剰金等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「経営健全化計画」に基づく財政運営上の数値目標としている財政調整基金の残高は、収支不足額への対応や新清掃センターの整備をはじめとする大規模な社会資本整備を控えていることから、令和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年度まで減少していく見込みである。したがって、健全な財政運営を行いながら、</a:t>
          </a:r>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収支不足額の改善を図り、毎年度の当初予算編成における財政調整基金繰入額の抑制に取り組むこととし、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災害や経済状況の悪化等に対応するため、基金確保に努める。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百万円を取り崩したが、今後の繰上償還等に充当するため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今後の償還に対応するため基金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77559154</v>
      </c>
      <c r="BO4" s="436"/>
      <c r="BP4" s="436"/>
      <c r="BQ4" s="436"/>
      <c r="BR4" s="436"/>
      <c r="BS4" s="436"/>
      <c r="BT4" s="436"/>
      <c r="BU4" s="437"/>
      <c r="BV4" s="435">
        <v>73033295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9.3000000000000007</v>
      </c>
      <c r="CU4" s="576"/>
      <c r="CV4" s="576"/>
      <c r="CW4" s="576"/>
      <c r="CX4" s="576"/>
      <c r="CY4" s="576"/>
      <c r="CZ4" s="576"/>
      <c r="DA4" s="577"/>
      <c r="DB4" s="575">
        <v>10.199999999999999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73240369</v>
      </c>
      <c r="BO5" s="407"/>
      <c r="BP5" s="407"/>
      <c r="BQ5" s="407"/>
      <c r="BR5" s="407"/>
      <c r="BS5" s="407"/>
      <c r="BT5" s="407"/>
      <c r="BU5" s="408"/>
      <c r="BV5" s="406">
        <v>68281919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87.8</v>
      </c>
      <c r="CU5" s="404"/>
      <c r="CV5" s="404"/>
      <c r="CW5" s="404"/>
      <c r="CX5" s="404"/>
      <c r="CY5" s="404"/>
      <c r="CZ5" s="404"/>
      <c r="DA5" s="405"/>
      <c r="DB5" s="403">
        <v>87.2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4318785</v>
      </c>
      <c r="BO6" s="407"/>
      <c r="BP6" s="407"/>
      <c r="BQ6" s="407"/>
      <c r="BR6" s="407"/>
      <c r="BS6" s="407"/>
      <c r="BT6" s="407"/>
      <c r="BU6" s="408"/>
      <c r="BV6" s="406">
        <v>4751376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88.4</v>
      </c>
      <c r="CU6" s="550"/>
      <c r="CV6" s="550"/>
      <c r="CW6" s="550"/>
      <c r="CX6" s="550"/>
      <c r="CY6" s="550"/>
      <c r="CZ6" s="550"/>
      <c r="DA6" s="551"/>
      <c r="DB6" s="549">
        <v>88.7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1043468</v>
      </c>
      <c r="BO7" s="407"/>
      <c r="BP7" s="407"/>
      <c r="BQ7" s="407"/>
      <c r="BR7" s="407"/>
      <c r="BS7" s="407"/>
      <c r="BT7" s="407"/>
      <c r="BU7" s="408"/>
      <c r="BV7" s="406">
        <v>1230452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35275325</v>
      </c>
      <c r="CU7" s="407"/>
      <c r="CV7" s="407"/>
      <c r="CW7" s="407"/>
      <c r="CX7" s="407"/>
      <c r="CY7" s="407"/>
      <c r="CZ7" s="407"/>
      <c r="DA7" s="408"/>
      <c r="DB7" s="406">
        <v>34669626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3275317</v>
      </c>
      <c r="BO8" s="407"/>
      <c r="BP8" s="407"/>
      <c r="BQ8" s="407"/>
      <c r="BR8" s="407"/>
      <c r="BS8" s="407"/>
      <c r="BT8" s="407"/>
      <c r="BU8" s="408"/>
      <c r="BV8" s="406">
        <v>3520924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123135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-245607</v>
      </c>
      <c r="BO9" s="407"/>
      <c r="BP9" s="407"/>
      <c r="BQ9" s="407"/>
      <c r="BR9" s="407"/>
      <c r="BS9" s="407"/>
      <c r="BT9" s="407"/>
      <c r="BU9" s="408"/>
      <c r="BV9" s="406">
        <v>383653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14.2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125857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2511524</v>
      </c>
      <c r="BO10" s="407"/>
      <c r="BP10" s="407"/>
      <c r="BQ10" s="407"/>
      <c r="BR10" s="407"/>
      <c r="BS10" s="407"/>
      <c r="BT10" s="407"/>
      <c r="BU10" s="408"/>
      <c r="BV10" s="406">
        <v>1400996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123979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1944416</v>
      </c>
      <c r="BO12" s="407"/>
      <c r="BP12" s="407"/>
      <c r="BQ12" s="407"/>
      <c r="BR12" s="407"/>
      <c r="BS12" s="407"/>
      <c r="BT12" s="407"/>
      <c r="BU12" s="408"/>
      <c r="BV12" s="406">
        <v>1519368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122861</v>
      </c>
      <c r="S13" s="494"/>
      <c r="T13" s="494"/>
      <c r="U13" s="494"/>
      <c r="V13" s="495"/>
      <c r="W13" s="496" t="s">
        <v>131</v>
      </c>
      <c r="X13" s="392"/>
      <c r="Y13" s="392"/>
      <c r="Z13" s="392"/>
      <c r="AA13" s="392"/>
      <c r="AB13" s="393"/>
      <c r="AC13" s="359">
        <v>2657</v>
      </c>
      <c r="AD13" s="360"/>
      <c r="AE13" s="360"/>
      <c r="AF13" s="360"/>
      <c r="AG13" s="361"/>
      <c r="AH13" s="359">
        <v>3069</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321501</v>
      </c>
      <c r="BO13" s="407"/>
      <c r="BP13" s="407"/>
      <c r="BQ13" s="407"/>
      <c r="BR13" s="407"/>
      <c r="BS13" s="407"/>
      <c r="BT13" s="407"/>
      <c r="BU13" s="408"/>
      <c r="BV13" s="406">
        <v>265281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6.5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124751</v>
      </c>
      <c r="S14" s="494"/>
      <c r="T14" s="494"/>
      <c r="U14" s="494"/>
      <c r="V14" s="495"/>
      <c r="W14" s="497"/>
      <c r="X14" s="395"/>
      <c r="Y14" s="395"/>
      <c r="Z14" s="395"/>
      <c r="AA14" s="395"/>
      <c r="AB14" s="396"/>
      <c r="AC14" s="486">
        <v>5</v>
      </c>
      <c r="AD14" s="487"/>
      <c r="AE14" s="487"/>
      <c r="AF14" s="487"/>
      <c r="AG14" s="488"/>
      <c r="AH14" s="486">
        <v>5.6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123785</v>
      </c>
      <c r="S15" s="494"/>
      <c r="T15" s="494"/>
      <c r="U15" s="494"/>
      <c r="V15" s="495"/>
      <c r="W15" s="496" t="s">
        <v>137</v>
      </c>
      <c r="X15" s="392"/>
      <c r="Y15" s="392"/>
      <c r="Z15" s="392"/>
      <c r="AA15" s="392"/>
      <c r="AB15" s="393"/>
      <c r="AC15" s="359">
        <v>14656</v>
      </c>
      <c r="AD15" s="360"/>
      <c r="AE15" s="360"/>
      <c r="AF15" s="360"/>
      <c r="AG15" s="361"/>
      <c r="AH15" s="359">
        <v>14872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17109324</v>
      </c>
      <c r="BO15" s="436"/>
      <c r="BP15" s="436"/>
      <c r="BQ15" s="436"/>
      <c r="BR15" s="436"/>
      <c r="BS15" s="436"/>
      <c r="BT15" s="436"/>
      <c r="BU15" s="437"/>
      <c r="BV15" s="435">
        <v>16203163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27.3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30540092</v>
      </c>
      <c r="BO16" s="407"/>
      <c r="BP16" s="407"/>
      <c r="BQ16" s="407"/>
      <c r="BR16" s="407"/>
      <c r="BS16" s="407"/>
      <c r="BT16" s="407"/>
      <c r="BU16" s="408"/>
      <c r="BV16" s="406">
        <v>29843088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35911</v>
      </c>
      <c r="AD17" s="360"/>
      <c r="AE17" s="360"/>
      <c r="AF17" s="360"/>
      <c r="AG17" s="361"/>
      <c r="AH17" s="359">
        <v>36519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21584486</v>
      </c>
      <c r="BO17" s="407"/>
      <c r="BP17" s="407"/>
      <c r="BQ17" s="407"/>
      <c r="BR17" s="407"/>
      <c r="BS17" s="407"/>
      <c r="BT17" s="407"/>
      <c r="BU17" s="408"/>
      <c r="BV17" s="406">
        <v>20397678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603.16999999999996</v>
      </c>
      <c r="M18" s="459"/>
      <c r="N18" s="459"/>
      <c r="O18" s="459"/>
      <c r="P18" s="459"/>
      <c r="Q18" s="459"/>
      <c r="R18" s="460"/>
      <c r="S18" s="460"/>
      <c r="T18" s="460"/>
      <c r="U18" s="460"/>
      <c r="V18" s="461"/>
      <c r="W18" s="477"/>
      <c r="X18" s="478"/>
      <c r="Y18" s="478"/>
      <c r="Z18" s="478"/>
      <c r="AA18" s="478"/>
      <c r="AB18" s="502"/>
      <c r="AC18" s="376">
        <v>67.5</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31013942</v>
      </c>
      <c r="BO18" s="407"/>
      <c r="BP18" s="407"/>
      <c r="BQ18" s="407"/>
      <c r="BR18" s="407"/>
      <c r="BS18" s="407"/>
      <c r="BT18" s="407"/>
      <c r="BU18" s="408"/>
      <c r="BV18" s="406">
        <v>30782840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204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47640591</v>
      </c>
      <c r="BO19" s="407"/>
      <c r="BP19" s="407"/>
      <c r="BQ19" s="407"/>
      <c r="BR19" s="407"/>
      <c r="BS19" s="407"/>
      <c r="BT19" s="407"/>
      <c r="BU19" s="408"/>
      <c r="BV19" s="406">
        <v>45545827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55586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46603358</v>
      </c>
      <c r="BO22" s="436"/>
      <c r="BP22" s="436"/>
      <c r="BQ22" s="436"/>
      <c r="BR22" s="436"/>
      <c r="BS22" s="436"/>
      <c r="BT22" s="436"/>
      <c r="BU22" s="437"/>
      <c r="BV22" s="435">
        <v>48595372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33104613</v>
      </c>
      <c r="BO23" s="407"/>
      <c r="BP23" s="407"/>
      <c r="BQ23" s="407"/>
      <c r="BR23" s="407"/>
      <c r="BS23" s="407"/>
      <c r="BT23" s="407"/>
      <c r="BU23" s="408"/>
      <c r="BV23" s="406">
        <v>33996055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9800</v>
      </c>
      <c r="R24" s="360"/>
      <c r="S24" s="360"/>
      <c r="T24" s="360"/>
      <c r="U24" s="360"/>
      <c r="V24" s="361"/>
      <c r="W24" s="449"/>
      <c r="X24" s="386"/>
      <c r="Y24" s="387"/>
      <c r="Z24" s="362" t="s">
        <v>162</v>
      </c>
      <c r="AA24" s="363"/>
      <c r="AB24" s="363"/>
      <c r="AC24" s="363"/>
      <c r="AD24" s="363"/>
      <c r="AE24" s="363"/>
      <c r="AF24" s="363"/>
      <c r="AG24" s="364"/>
      <c r="AH24" s="359">
        <v>929</v>
      </c>
      <c r="AI24" s="360"/>
      <c r="AJ24" s="360"/>
      <c r="AK24" s="360"/>
      <c r="AL24" s="361"/>
      <c r="AM24" s="359">
        <v>3014605</v>
      </c>
      <c r="AN24" s="360"/>
      <c r="AO24" s="360"/>
      <c r="AP24" s="360"/>
      <c r="AQ24" s="360"/>
      <c r="AR24" s="361"/>
      <c r="AS24" s="359">
        <v>3245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25566898</v>
      </c>
      <c r="BO24" s="407"/>
      <c r="BP24" s="407"/>
      <c r="BQ24" s="407"/>
      <c r="BR24" s="407"/>
      <c r="BS24" s="407"/>
      <c r="BT24" s="407"/>
      <c r="BU24" s="408"/>
      <c r="BV24" s="406">
        <v>25662997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7640</v>
      </c>
      <c r="R25" s="360"/>
      <c r="S25" s="360"/>
      <c r="T25" s="360"/>
      <c r="U25" s="360"/>
      <c r="V25" s="361"/>
      <c r="W25" s="449"/>
      <c r="X25" s="386"/>
      <c r="Y25" s="387"/>
      <c r="Z25" s="362" t="s">
        <v>165</v>
      </c>
      <c r="AA25" s="363"/>
      <c r="AB25" s="363"/>
      <c r="AC25" s="363"/>
      <c r="AD25" s="363"/>
      <c r="AE25" s="363"/>
      <c r="AF25" s="363"/>
      <c r="AG25" s="364"/>
      <c r="AH25" s="359">
        <v>182</v>
      </c>
      <c r="AI25" s="360"/>
      <c r="AJ25" s="360"/>
      <c r="AK25" s="360"/>
      <c r="AL25" s="361"/>
      <c r="AM25" s="359">
        <v>568204</v>
      </c>
      <c r="AN25" s="360"/>
      <c r="AO25" s="360"/>
      <c r="AP25" s="360"/>
      <c r="AQ25" s="360"/>
      <c r="AR25" s="361"/>
      <c r="AS25" s="359">
        <v>3122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29172993</v>
      </c>
      <c r="BO25" s="436"/>
      <c r="BP25" s="436"/>
      <c r="BQ25" s="436"/>
      <c r="BR25" s="436"/>
      <c r="BS25" s="436"/>
      <c r="BT25" s="436"/>
      <c r="BU25" s="437"/>
      <c r="BV25" s="435">
        <v>30473525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7050</v>
      </c>
      <c r="R26" s="360"/>
      <c r="S26" s="360"/>
      <c r="T26" s="360"/>
      <c r="U26" s="360"/>
      <c r="V26" s="361"/>
      <c r="W26" s="449"/>
      <c r="X26" s="386"/>
      <c r="Y26" s="387"/>
      <c r="Z26" s="362" t="s">
        <v>168</v>
      </c>
      <c r="AA26" s="417"/>
      <c r="AB26" s="417"/>
      <c r="AC26" s="417"/>
      <c r="AD26" s="417"/>
      <c r="AE26" s="417"/>
      <c r="AF26" s="417"/>
      <c r="AG26" s="418"/>
      <c r="AH26" s="359">
        <v>17</v>
      </c>
      <c r="AI26" s="360"/>
      <c r="AJ26" s="360"/>
      <c r="AK26" s="360"/>
      <c r="AL26" s="361"/>
      <c r="AM26" s="359">
        <v>57511</v>
      </c>
      <c r="AN26" s="360"/>
      <c r="AO26" s="360"/>
      <c r="AP26" s="360"/>
      <c r="AQ26" s="360"/>
      <c r="AR26" s="361"/>
      <c r="AS26" s="359">
        <v>3383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5400</v>
      </c>
      <c r="R27" s="360"/>
      <c r="S27" s="360"/>
      <c r="T27" s="360"/>
      <c r="U27" s="360"/>
      <c r="V27" s="361"/>
      <c r="W27" s="449"/>
      <c r="X27" s="386"/>
      <c r="Y27" s="387"/>
      <c r="Z27" s="362" t="s">
        <v>171</v>
      </c>
      <c r="AA27" s="363"/>
      <c r="AB27" s="363"/>
      <c r="AC27" s="363"/>
      <c r="AD27" s="363"/>
      <c r="AE27" s="363"/>
      <c r="AF27" s="363"/>
      <c r="AG27" s="364"/>
      <c r="AH27" s="359">
        <v>79</v>
      </c>
      <c r="AI27" s="360"/>
      <c r="AJ27" s="360"/>
      <c r="AK27" s="360"/>
      <c r="AL27" s="361"/>
      <c r="AM27" s="359">
        <v>308948</v>
      </c>
      <c r="AN27" s="360"/>
      <c r="AO27" s="360"/>
      <c r="AP27" s="360"/>
      <c r="AQ27" s="360"/>
      <c r="AR27" s="361"/>
      <c r="AS27" s="359">
        <v>3911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3316373</v>
      </c>
      <c r="BO27" s="441"/>
      <c r="BP27" s="441"/>
      <c r="BQ27" s="441"/>
      <c r="BR27" s="441"/>
      <c r="BS27" s="441"/>
      <c r="BT27" s="441"/>
      <c r="BU27" s="442"/>
      <c r="BV27" s="440">
        <v>3316327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4320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8237599</v>
      </c>
      <c r="BO28" s="436"/>
      <c r="BP28" s="436"/>
      <c r="BQ28" s="436"/>
      <c r="BR28" s="436"/>
      <c r="BS28" s="436"/>
      <c r="BT28" s="436"/>
      <c r="BU28" s="437"/>
      <c r="BV28" s="435">
        <v>7670480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24</v>
      </c>
      <c r="M29" s="360"/>
      <c r="N29" s="360"/>
      <c r="O29" s="360"/>
      <c r="P29" s="361"/>
      <c r="Q29" s="359">
        <v>4020</v>
      </c>
      <c r="R29" s="360"/>
      <c r="S29" s="360"/>
      <c r="T29" s="360"/>
      <c r="U29" s="360"/>
      <c r="V29" s="361"/>
      <c r="W29" s="450"/>
      <c r="X29" s="451"/>
      <c r="Y29" s="452"/>
      <c r="Z29" s="362" t="s">
        <v>177</v>
      </c>
      <c r="AA29" s="363"/>
      <c r="AB29" s="363"/>
      <c r="AC29" s="363"/>
      <c r="AD29" s="363"/>
      <c r="AE29" s="363"/>
      <c r="AF29" s="363"/>
      <c r="AG29" s="364"/>
      <c r="AH29" s="359">
        <v>1008</v>
      </c>
      <c r="AI29" s="360"/>
      <c r="AJ29" s="360"/>
      <c r="AK29" s="360"/>
      <c r="AL29" s="361"/>
      <c r="AM29" s="359">
        <v>3323553</v>
      </c>
      <c r="AN29" s="360"/>
      <c r="AO29" s="360"/>
      <c r="AP29" s="360"/>
      <c r="AQ29" s="360"/>
      <c r="AR29" s="361"/>
      <c r="AS29" s="359">
        <v>3297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3634691</v>
      </c>
      <c r="BO29" s="407"/>
      <c r="BP29" s="407"/>
      <c r="BQ29" s="407"/>
      <c r="BR29" s="407"/>
      <c r="BS29" s="407"/>
      <c r="BT29" s="407"/>
      <c r="BU29" s="408"/>
      <c r="BV29" s="406">
        <v>3476862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14680616</v>
      </c>
      <c r="BO30" s="441"/>
      <c r="BP30" s="441"/>
      <c r="BQ30" s="441"/>
      <c r="BR30" s="441"/>
      <c r="BS30" s="441"/>
      <c r="BT30" s="441"/>
      <c r="BU30" s="442"/>
      <c r="BV30" s="440">
        <v>14190848</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IF('各会計、関係団体の財政状況及び健全化判断比率'!B36="","",'各会計、関係団体の財政状況及び健全化判断比率'!B36)</f>
        <v>温泉供給特別会計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鹿児島県市町村総合事務組合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霧島市土地開発公社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工業用水道事業会計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伊佐北姶良火葬場管理組合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霧島市施設管理公社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IF('各会計、関係団体の財政状況及び健全化判断比率'!B34="","",'各会計、関係団体の財政状況及び健全化判断比率'!B34)</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姶良・伊佐地区介護保険組合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霧島神話の里公園</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交通災害共済事業特別会計</v>
      </c>
      <c r="X37" s="355"/>
      <c r="Y37" s="355"/>
      <c r="Z37" s="355"/>
      <c r="AA37" s="355"/>
      <c r="AB37" s="355"/>
      <c r="AC37" s="355"/>
      <c r="AD37" s="355"/>
      <c r="AE37" s="355"/>
      <c r="AF37" s="355"/>
      <c r="AG37" s="355"/>
      <c r="AH37" s="355"/>
      <c r="AI37" s="355"/>
      <c r="AJ37" s="355"/>
      <c r="AK37" s="355"/>
      <c r="AL37" s="175"/>
      <c r="AM37" s="354">
        <f t="shared" si="0"/>
        <v>9</v>
      </c>
      <c r="AN37" s="354"/>
      <c r="AO37" s="355" t="str">
        <f>IF('各会計、関係団体の財政状況及び健全化判断比率'!B35="","",'各会計、関係団体の財政状況及び健全化判断比率'!B35)</f>
        <v>下水道事業会計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鹿児島県後期高齢者医療広域連合（一般会計）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鹿児島県後期高齢者医療広域連合（後期高齢者医療特別会計）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7NEpnadCVYyozt7WwmRVcIfinDSt3TUDvQD2oDDmxtkQoEgoj490F7Qzp/+h9zJ8J44Q/dJNaU2FRwJ1fPGtnA==" saltValue="BWS+PdlNkURLk5axmSaT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17567265</v>
      </c>
      <c r="S5" s="664"/>
      <c r="T5" s="664"/>
      <c r="U5" s="664"/>
      <c r="V5" s="664"/>
      <c r="W5" s="664"/>
      <c r="X5" s="664"/>
      <c r="Y5" s="689"/>
      <c r="Z5" s="702">
        <v>22.7</v>
      </c>
      <c r="AA5" s="702"/>
      <c r="AB5" s="702"/>
      <c r="AC5" s="702"/>
      <c r="AD5" s="703">
        <v>17023660</v>
      </c>
      <c r="AE5" s="703"/>
      <c r="AF5" s="703"/>
      <c r="AG5" s="703"/>
      <c r="AH5" s="703"/>
      <c r="AI5" s="703"/>
      <c r="AJ5" s="703"/>
      <c r="AK5" s="703"/>
      <c r="AL5" s="690">
        <v>48.5</v>
      </c>
      <c r="AM5" s="672"/>
      <c r="AN5" s="672"/>
      <c r="AO5" s="691"/>
      <c r="AP5" s="666" t="s">
        <v>216</v>
      </c>
      <c r="AQ5" s="667"/>
      <c r="AR5" s="667"/>
      <c r="AS5" s="667"/>
      <c r="AT5" s="667"/>
      <c r="AU5" s="667"/>
      <c r="AV5" s="667"/>
      <c r="AW5" s="667"/>
      <c r="AX5" s="667"/>
      <c r="AY5" s="667"/>
      <c r="AZ5" s="667"/>
      <c r="BA5" s="667"/>
      <c r="BB5" s="667"/>
      <c r="BC5" s="667"/>
      <c r="BD5" s="667"/>
      <c r="BE5" s="667"/>
      <c r="BF5" s="668"/>
      <c r="BG5" s="608">
        <v>16922606</v>
      </c>
      <c r="BH5" s="609"/>
      <c r="BI5" s="609"/>
      <c r="BJ5" s="609"/>
      <c r="BK5" s="609"/>
      <c r="BL5" s="609"/>
      <c r="BM5" s="609"/>
      <c r="BN5" s="610"/>
      <c r="BO5" s="646">
        <v>96.3</v>
      </c>
      <c r="BP5" s="646"/>
      <c r="BQ5" s="646"/>
      <c r="BR5" s="646"/>
      <c r="BS5" s="647">
        <v>228670</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799261</v>
      </c>
      <c r="S6" s="609"/>
      <c r="T6" s="609"/>
      <c r="U6" s="609"/>
      <c r="V6" s="609"/>
      <c r="W6" s="609"/>
      <c r="X6" s="609"/>
      <c r="Y6" s="610"/>
      <c r="Z6" s="646">
        <v>1</v>
      </c>
      <c r="AA6" s="646"/>
      <c r="AB6" s="646"/>
      <c r="AC6" s="646"/>
      <c r="AD6" s="647">
        <v>799261</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16922606</v>
      </c>
      <c r="BH6" s="609"/>
      <c r="BI6" s="609"/>
      <c r="BJ6" s="609"/>
      <c r="BK6" s="609"/>
      <c r="BL6" s="609"/>
      <c r="BM6" s="609"/>
      <c r="BN6" s="610"/>
      <c r="BO6" s="646">
        <v>96.3</v>
      </c>
      <c r="BP6" s="646"/>
      <c r="BQ6" s="646"/>
      <c r="BR6" s="646"/>
      <c r="BS6" s="647">
        <v>228670</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293081</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293081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4222</v>
      </c>
      <c r="S7" s="609"/>
      <c r="T7" s="609"/>
      <c r="U7" s="609"/>
      <c r="V7" s="609"/>
      <c r="W7" s="609"/>
      <c r="X7" s="609"/>
      <c r="Y7" s="610"/>
      <c r="Z7" s="646">
        <v>0</v>
      </c>
      <c r="AA7" s="646"/>
      <c r="AB7" s="646"/>
      <c r="AC7" s="646"/>
      <c r="AD7" s="647">
        <v>4222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6645272</v>
      </c>
      <c r="BH7" s="609"/>
      <c r="BI7" s="609"/>
      <c r="BJ7" s="609"/>
      <c r="BK7" s="609"/>
      <c r="BL7" s="609"/>
      <c r="BM7" s="609"/>
      <c r="BN7" s="610"/>
      <c r="BO7" s="646">
        <v>37.799999999999997</v>
      </c>
      <c r="BP7" s="646"/>
      <c r="BQ7" s="646"/>
      <c r="BR7" s="646"/>
      <c r="BS7" s="647">
        <v>228670</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11770663</v>
      </c>
      <c r="CS7" s="609"/>
      <c r="CT7" s="609"/>
      <c r="CU7" s="609"/>
      <c r="CV7" s="609"/>
      <c r="CW7" s="609"/>
      <c r="CX7" s="609"/>
      <c r="CY7" s="610"/>
      <c r="CZ7" s="646">
        <v>16.100000000000001</v>
      </c>
      <c r="DA7" s="646"/>
      <c r="DB7" s="646"/>
      <c r="DC7" s="646"/>
      <c r="DD7" s="614">
        <v>351337</v>
      </c>
      <c r="DE7" s="609"/>
      <c r="DF7" s="609"/>
      <c r="DG7" s="609"/>
      <c r="DH7" s="609"/>
      <c r="DI7" s="609"/>
      <c r="DJ7" s="609"/>
      <c r="DK7" s="609"/>
      <c r="DL7" s="609"/>
      <c r="DM7" s="609"/>
      <c r="DN7" s="609"/>
      <c r="DO7" s="609"/>
      <c r="DP7" s="610"/>
      <c r="DQ7" s="614">
        <v>8844571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49070</v>
      </c>
      <c r="S8" s="609"/>
      <c r="T8" s="609"/>
      <c r="U8" s="609"/>
      <c r="V8" s="609"/>
      <c r="W8" s="609"/>
      <c r="X8" s="609"/>
      <c r="Y8" s="610"/>
      <c r="Z8" s="646">
        <v>0.1</v>
      </c>
      <c r="AA8" s="646"/>
      <c r="AB8" s="646"/>
      <c r="AC8" s="646"/>
      <c r="AD8" s="647">
        <v>49070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211329</v>
      </c>
      <c r="BH8" s="609"/>
      <c r="BI8" s="609"/>
      <c r="BJ8" s="609"/>
      <c r="BK8" s="609"/>
      <c r="BL8" s="609"/>
      <c r="BM8" s="609"/>
      <c r="BN8" s="610"/>
      <c r="BO8" s="646">
        <v>1.2</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27737400</v>
      </c>
      <c r="CS8" s="609"/>
      <c r="CT8" s="609"/>
      <c r="CU8" s="609"/>
      <c r="CV8" s="609"/>
      <c r="CW8" s="609"/>
      <c r="CX8" s="609"/>
      <c r="CY8" s="610"/>
      <c r="CZ8" s="646">
        <v>37.9</v>
      </c>
      <c r="DA8" s="646"/>
      <c r="DB8" s="646"/>
      <c r="DC8" s="646"/>
      <c r="DD8" s="614">
        <v>488326</v>
      </c>
      <c r="DE8" s="609"/>
      <c r="DF8" s="609"/>
      <c r="DG8" s="609"/>
      <c r="DH8" s="609"/>
      <c r="DI8" s="609"/>
      <c r="DJ8" s="609"/>
      <c r="DK8" s="609"/>
      <c r="DL8" s="609"/>
      <c r="DM8" s="609"/>
      <c r="DN8" s="609"/>
      <c r="DO8" s="609"/>
      <c r="DP8" s="610"/>
      <c r="DQ8" s="614">
        <v>13295030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59615</v>
      </c>
      <c r="S9" s="609"/>
      <c r="T9" s="609"/>
      <c r="U9" s="609"/>
      <c r="V9" s="609"/>
      <c r="W9" s="609"/>
      <c r="X9" s="609"/>
      <c r="Y9" s="610"/>
      <c r="Z9" s="646">
        <v>0.1</v>
      </c>
      <c r="AA9" s="646"/>
      <c r="AB9" s="646"/>
      <c r="AC9" s="646"/>
      <c r="AD9" s="647">
        <v>59615</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5300577</v>
      </c>
      <c r="BH9" s="609"/>
      <c r="BI9" s="609"/>
      <c r="BJ9" s="609"/>
      <c r="BK9" s="609"/>
      <c r="BL9" s="609"/>
      <c r="BM9" s="609"/>
      <c r="BN9" s="610"/>
      <c r="BO9" s="646">
        <v>30.2</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6110589</v>
      </c>
      <c r="CS9" s="609"/>
      <c r="CT9" s="609"/>
      <c r="CU9" s="609"/>
      <c r="CV9" s="609"/>
      <c r="CW9" s="609"/>
      <c r="CX9" s="609"/>
      <c r="CY9" s="610"/>
      <c r="CZ9" s="646">
        <v>8.3000000000000007</v>
      </c>
      <c r="DA9" s="646"/>
      <c r="DB9" s="646"/>
      <c r="DC9" s="646"/>
      <c r="DD9" s="614">
        <v>2096299</v>
      </c>
      <c r="DE9" s="609"/>
      <c r="DF9" s="609"/>
      <c r="DG9" s="609"/>
      <c r="DH9" s="609"/>
      <c r="DI9" s="609"/>
      <c r="DJ9" s="609"/>
      <c r="DK9" s="609"/>
      <c r="DL9" s="609"/>
      <c r="DM9" s="609"/>
      <c r="DN9" s="609"/>
      <c r="DO9" s="609"/>
      <c r="DP9" s="610"/>
      <c r="DQ9" s="614">
        <v>3367259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335093</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120219</v>
      </c>
      <c r="CS10" s="609"/>
      <c r="CT10" s="609"/>
      <c r="CU10" s="609"/>
      <c r="CV10" s="609"/>
      <c r="CW10" s="609"/>
      <c r="CX10" s="609"/>
      <c r="CY10" s="610"/>
      <c r="CZ10" s="646">
        <v>0.2</v>
      </c>
      <c r="DA10" s="646"/>
      <c r="DB10" s="646"/>
      <c r="DC10" s="646"/>
      <c r="DD10" s="614">
        <v>71152</v>
      </c>
      <c r="DE10" s="609"/>
      <c r="DF10" s="609"/>
      <c r="DG10" s="609"/>
      <c r="DH10" s="609"/>
      <c r="DI10" s="609"/>
      <c r="DJ10" s="609"/>
      <c r="DK10" s="609"/>
      <c r="DL10" s="609"/>
      <c r="DM10" s="609"/>
      <c r="DN10" s="609"/>
      <c r="DO10" s="609"/>
      <c r="DP10" s="610"/>
      <c r="DQ10" s="614">
        <v>50351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3072914</v>
      </c>
      <c r="S11" s="609"/>
      <c r="T11" s="609"/>
      <c r="U11" s="609"/>
      <c r="V11" s="609"/>
      <c r="W11" s="609"/>
      <c r="X11" s="609"/>
      <c r="Y11" s="610"/>
      <c r="Z11" s="611">
        <v>4</v>
      </c>
      <c r="AA11" s="612"/>
      <c r="AB11" s="612"/>
      <c r="AC11" s="613"/>
      <c r="AD11" s="614">
        <v>3072914</v>
      </c>
      <c r="AE11" s="609"/>
      <c r="AF11" s="609"/>
      <c r="AG11" s="609"/>
      <c r="AH11" s="609"/>
      <c r="AI11" s="609"/>
      <c r="AJ11" s="609"/>
      <c r="AK11" s="610"/>
      <c r="AL11" s="611">
        <v>8.8000000000000007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798273</v>
      </c>
      <c r="BH11" s="609"/>
      <c r="BI11" s="609"/>
      <c r="BJ11" s="609"/>
      <c r="BK11" s="609"/>
      <c r="BL11" s="609"/>
      <c r="BM11" s="609"/>
      <c r="BN11" s="610"/>
      <c r="BO11" s="646">
        <v>4.5</v>
      </c>
      <c r="BP11" s="646"/>
      <c r="BQ11" s="646"/>
      <c r="BR11" s="646"/>
      <c r="BS11" s="647">
        <v>228670</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1935763</v>
      </c>
      <c r="CS11" s="609"/>
      <c r="CT11" s="609"/>
      <c r="CU11" s="609"/>
      <c r="CV11" s="609"/>
      <c r="CW11" s="609"/>
      <c r="CX11" s="609"/>
      <c r="CY11" s="610"/>
      <c r="CZ11" s="646">
        <v>2.6</v>
      </c>
      <c r="DA11" s="646"/>
      <c r="DB11" s="646"/>
      <c r="DC11" s="646"/>
      <c r="DD11" s="614">
        <v>665453</v>
      </c>
      <c r="DE11" s="609"/>
      <c r="DF11" s="609"/>
      <c r="DG11" s="609"/>
      <c r="DH11" s="609"/>
      <c r="DI11" s="609"/>
      <c r="DJ11" s="609"/>
      <c r="DK11" s="609"/>
      <c r="DL11" s="609"/>
      <c r="DM11" s="609"/>
      <c r="DN11" s="609"/>
      <c r="DO11" s="609"/>
      <c r="DP11" s="610"/>
      <c r="DQ11" s="614">
        <v>1122017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52753</v>
      </c>
      <c r="S12" s="609"/>
      <c r="T12" s="609"/>
      <c r="U12" s="609"/>
      <c r="V12" s="609"/>
      <c r="W12" s="609"/>
      <c r="X12" s="609"/>
      <c r="Y12" s="610"/>
      <c r="Z12" s="646">
        <v>0.1</v>
      </c>
      <c r="AA12" s="646"/>
      <c r="AB12" s="646"/>
      <c r="AC12" s="646"/>
      <c r="AD12" s="647">
        <v>52753</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8796079</v>
      </c>
      <c r="BH12" s="609"/>
      <c r="BI12" s="609"/>
      <c r="BJ12" s="609"/>
      <c r="BK12" s="609"/>
      <c r="BL12" s="609"/>
      <c r="BM12" s="609"/>
      <c r="BN12" s="610"/>
      <c r="BO12" s="646">
        <v>50.1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983032</v>
      </c>
      <c r="CS12" s="609"/>
      <c r="CT12" s="609"/>
      <c r="CU12" s="609"/>
      <c r="CV12" s="609"/>
      <c r="CW12" s="609"/>
      <c r="CX12" s="609"/>
      <c r="CY12" s="610"/>
      <c r="CZ12" s="646">
        <v>1.3</v>
      </c>
      <c r="DA12" s="646"/>
      <c r="DB12" s="646"/>
      <c r="DC12" s="646"/>
      <c r="DD12" s="614">
        <v>49256</v>
      </c>
      <c r="DE12" s="609"/>
      <c r="DF12" s="609"/>
      <c r="DG12" s="609"/>
      <c r="DH12" s="609"/>
      <c r="DI12" s="609"/>
      <c r="DJ12" s="609"/>
      <c r="DK12" s="609"/>
      <c r="DL12" s="609"/>
      <c r="DM12" s="609"/>
      <c r="DN12" s="609"/>
      <c r="DO12" s="609"/>
      <c r="DP12" s="610"/>
      <c r="DQ12" s="614">
        <v>845335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8695083</v>
      </c>
      <c r="BH13" s="609"/>
      <c r="BI13" s="609"/>
      <c r="BJ13" s="609"/>
      <c r="BK13" s="609"/>
      <c r="BL13" s="609"/>
      <c r="BM13" s="609"/>
      <c r="BN13" s="610"/>
      <c r="BO13" s="646">
        <v>49.5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4577775</v>
      </c>
      <c r="CS13" s="609"/>
      <c r="CT13" s="609"/>
      <c r="CU13" s="609"/>
      <c r="CV13" s="609"/>
      <c r="CW13" s="609"/>
      <c r="CX13" s="609"/>
      <c r="CY13" s="610"/>
      <c r="CZ13" s="646">
        <v>6.3</v>
      </c>
      <c r="DA13" s="646"/>
      <c r="DB13" s="646"/>
      <c r="DC13" s="646"/>
      <c r="DD13" s="614">
        <v>3000884</v>
      </c>
      <c r="DE13" s="609"/>
      <c r="DF13" s="609"/>
      <c r="DG13" s="609"/>
      <c r="DH13" s="609"/>
      <c r="DI13" s="609"/>
      <c r="DJ13" s="609"/>
      <c r="DK13" s="609"/>
      <c r="DL13" s="609"/>
      <c r="DM13" s="609"/>
      <c r="DN13" s="609"/>
      <c r="DO13" s="609"/>
      <c r="DP13" s="610"/>
      <c r="DQ13" s="614">
        <v>2025612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3315</v>
      </c>
      <c r="S14" s="609"/>
      <c r="T14" s="609"/>
      <c r="U14" s="609"/>
      <c r="V14" s="609"/>
      <c r="W14" s="609"/>
      <c r="X14" s="609"/>
      <c r="Y14" s="610"/>
      <c r="Z14" s="646">
        <v>0</v>
      </c>
      <c r="AA14" s="646"/>
      <c r="AB14" s="646"/>
      <c r="AC14" s="646"/>
      <c r="AD14" s="647">
        <v>3315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541573</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1935392</v>
      </c>
      <c r="CS14" s="609"/>
      <c r="CT14" s="609"/>
      <c r="CU14" s="609"/>
      <c r="CV14" s="609"/>
      <c r="CW14" s="609"/>
      <c r="CX14" s="609"/>
      <c r="CY14" s="610"/>
      <c r="CZ14" s="646">
        <v>2.6</v>
      </c>
      <c r="DA14" s="646"/>
      <c r="DB14" s="646"/>
      <c r="DC14" s="646"/>
      <c r="DD14" s="614">
        <v>151710</v>
      </c>
      <c r="DE14" s="609"/>
      <c r="DF14" s="609"/>
      <c r="DG14" s="609"/>
      <c r="DH14" s="609"/>
      <c r="DI14" s="609"/>
      <c r="DJ14" s="609"/>
      <c r="DK14" s="609"/>
      <c r="DL14" s="609"/>
      <c r="DM14" s="609"/>
      <c r="DN14" s="609"/>
      <c r="DO14" s="609"/>
      <c r="DP14" s="610"/>
      <c r="DQ14" s="614">
        <v>1727439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939682</v>
      </c>
      <c r="BH15" s="609"/>
      <c r="BI15" s="609"/>
      <c r="BJ15" s="609"/>
      <c r="BK15" s="609"/>
      <c r="BL15" s="609"/>
      <c r="BM15" s="609"/>
      <c r="BN15" s="610"/>
      <c r="BO15" s="646">
        <v>5.3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9924047</v>
      </c>
      <c r="CS15" s="609"/>
      <c r="CT15" s="609"/>
      <c r="CU15" s="609"/>
      <c r="CV15" s="609"/>
      <c r="CW15" s="609"/>
      <c r="CX15" s="609"/>
      <c r="CY15" s="610"/>
      <c r="CZ15" s="646">
        <v>13.5</v>
      </c>
      <c r="DA15" s="646"/>
      <c r="DB15" s="646"/>
      <c r="DC15" s="646"/>
      <c r="DD15" s="614">
        <v>2563509</v>
      </c>
      <c r="DE15" s="609"/>
      <c r="DF15" s="609"/>
      <c r="DG15" s="609"/>
      <c r="DH15" s="609"/>
      <c r="DI15" s="609"/>
      <c r="DJ15" s="609"/>
      <c r="DK15" s="609"/>
      <c r="DL15" s="609"/>
      <c r="DM15" s="609"/>
      <c r="DN15" s="609"/>
      <c r="DO15" s="609"/>
      <c r="DP15" s="610"/>
      <c r="DQ15" s="614">
        <v>5245573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37017</v>
      </c>
      <c r="S16" s="609"/>
      <c r="T16" s="609"/>
      <c r="U16" s="609"/>
      <c r="V16" s="609"/>
      <c r="W16" s="609"/>
      <c r="X16" s="609"/>
      <c r="Y16" s="610"/>
      <c r="Z16" s="646">
        <v>0</v>
      </c>
      <c r="AA16" s="646"/>
      <c r="AB16" s="646"/>
      <c r="AC16" s="646"/>
      <c r="AD16" s="647">
        <v>37017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1659203</v>
      </c>
      <c r="CS16" s="609"/>
      <c r="CT16" s="609"/>
      <c r="CU16" s="609"/>
      <c r="CV16" s="609"/>
      <c r="CW16" s="609"/>
      <c r="CX16" s="609"/>
      <c r="CY16" s="610"/>
      <c r="CZ16" s="646">
        <v>2.2999999999999998</v>
      </c>
      <c r="DA16" s="646"/>
      <c r="DB16" s="646"/>
      <c r="DC16" s="646"/>
      <c r="DD16" s="614" t="s">
        <v>122</v>
      </c>
      <c r="DE16" s="609"/>
      <c r="DF16" s="609"/>
      <c r="DG16" s="609"/>
      <c r="DH16" s="609"/>
      <c r="DI16" s="609"/>
      <c r="DJ16" s="609"/>
      <c r="DK16" s="609"/>
      <c r="DL16" s="609"/>
      <c r="DM16" s="609"/>
      <c r="DN16" s="609"/>
      <c r="DO16" s="609"/>
      <c r="DP16" s="610"/>
      <c r="DQ16" s="614">
        <v>389770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200320</v>
      </c>
      <c r="S17" s="609"/>
      <c r="T17" s="609"/>
      <c r="U17" s="609"/>
      <c r="V17" s="609"/>
      <c r="W17" s="609"/>
      <c r="X17" s="609"/>
      <c r="Y17" s="610"/>
      <c r="Z17" s="646">
        <v>0.3</v>
      </c>
      <c r="AA17" s="646"/>
      <c r="AB17" s="646"/>
      <c r="AC17" s="646"/>
      <c r="AD17" s="647">
        <v>200320</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6193205</v>
      </c>
      <c r="CS17" s="609"/>
      <c r="CT17" s="609"/>
      <c r="CU17" s="609"/>
      <c r="CV17" s="609"/>
      <c r="CW17" s="609"/>
      <c r="CX17" s="609"/>
      <c r="CY17" s="610"/>
      <c r="CZ17" s="646">
        <v>8.5</v>
      </c>
      <c r="DA17" s="646"/>
      <c r="DB17" s="646"/>
      <c r="DC17" s="646"/>
      <c r="DD17" s="614" t="s">
        <v>122</v>
      </c>
      <c r="DE17" s="609"/>
      <c r="DF17" s="609"/>
      <c r="DG17" s="609"/>
      <c r="DH17" s="609"/>
      <c r="DI17" s="609"/>
      <c r="DJ17" s="609"/>
      <c r="DK17" s="609"/>
      <c r="DL17" s="609"/>
      <c r="DM17" s="609"/>
      <c r="DN17" s="609"/>
      <c r="DO17" s="609"/>
      <c r="DP17" s="610"/>
      <c r="DQ17" s="614">
        <v>6115768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167505</v>
      </c>
      <c r="S18" s="609"/>
      <c r="T18" s="609"/>
      <c r="U18" s="609"/>
      <c r="V18" s="609"/>
      <c r="W18" s="609"/>
      <c r="X18" s="609"/>
      <c r="Y18" s="610"/>
      <c r="Z18" s="646">
        <v>0.2</v>
      </c>
      <c r="AA18" s="646"/>
      <c r="AB18" s="646"/>
      <c r="AC18" s="646"/>
      <c r="AD18" s="647">
        <v>167505</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150677</v>
      </c>
      <c r="S19" s="609"/>
      <c r="T19" s="609"/>
      <c r="U19" s="609"/>
      <c r="V19" s="609"/>
      <c r="W19" s="609"/>
      <c r="X19" s="609"/>
      <c r="Y19" s="610"/>
      <c r="Z19" s="646">
        <v>0.2</v>
      </c>
      <c r="AA19" s="646"/>
      <c r="AB19" s="646"/>
      <c r="AC19" s="646"/>
      <c r="AD19" s="647">
        <v>150677</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644659</v>
      </c>
      <c r="BH19" s="609"/>
      <c r="BI19" s="609"/>
      <c r="BJ19" s="609"/>
      <c r="BK19" s="609"/>
      <c r="BL19" s="609"/>
      <c r="BM19" s="609"/>
      <c r="BN19" s="610"/>
      <c r="BO19" s="646">
        <v>3.7</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16828</v>
      </c>
      <c r="S20" s="609"/>
      <c r="T20" s="609"/>
      <c r="U20" s="609"/>
      <c r="V20" s="609"/>
      <c r="W20" s="609"/>
      <c r="X20" s="609"/>
      <c r="Y20" s="610"/>
      <c r="Z20" s="646">
        <v>0</v>
      </c>
      <c r="AA20" s="646"/>
      <c r="AB20" s="646"/>
      <c r="AC20" s="646"/>
      <c r="AD20" s="647">
        <v>16828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644659</v>
      </c>
      <c r="BH20" s="609"/>
      <c r="BI20" s="609"/>
      <c r="BJ20" s="609"/>
      <c r="BK20" s="609"/>
      <c r="BL20" s="609"/>
      <c r="BM20" s="609"/>
      <c r="BN20" s="610"/>
      <c r="BO20" s="646">
        <v>3.7</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73240369</v>
      </c>
      <c r="CS20" s="609"/>
      <c r="CT20" s="609"/>
      <c r="CU20" s="609"/>
      <c r="CV20" s="609"/>
      <c r="CW20" s="609"/>
      <c r="CX20" s="609"/>
      <c r="CY20" s="610"/>
      <c r="CZ20" s="646">
        <v>100</v>
      </c>
      <c r="DA20" s="646"/>
      <c r="DB20" s="646"/>
      <c r="DC20" s="646"/>
      <c r="DD20" s="614">
        <v>9437926</v>
      </c>
      <c r="DE20" s="609"/>
      <c r="DF20" s="609"/>
      <c r="DG20" s="609"/>
      <c r="DH20" s="609"/>
      <c r="DI20" s="609"/>
      <c r="DJ20" s="609"/>
      <c r="DK20" s="609"/>
      <c r="DL20" s="609"/>
      <c r="DM20" s="609"/>
      <c r="DN20" s="609"/>
      <c r="DO20" s="609"/>
      <c r="DP20" s="610"/>
      <c r="DQ20" s="614">
        <v>43321806</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15083833</v>
      </c>
      <c r="S21" s="609"/>
      <c r="T21" s="609"/>
      <c r="U21" s="609"/>
      <c r="V21" s="609"/>
      <c r="W21" s="609"/>
      <c r="X21" s="609"/>
      <c r="Y21" s="610"/>
      <c r="Z21" s="646">
        <v>19.399999999999999</v>
      </c>
      <c r="AA21" s="646"/>
      <c r="AB21" s="646"/>
      <c r="AC21" s="646"/>
      <c r="AD21" s="647">
        <v>13430768</v>
      </c>
      <c r="AE21" s="647"/>
      <c r="AF21" s="647"/>
      <c r="AG21" s="647"/>
      <c r="AH21" s="647"/>
      <c r="AI21" s="647"/>
      <c r="AJ21" s="647"/>
      <c r="AK21" s="647"/>
      <c r="AL21" s="611">
        <v>38.299999999999997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101054</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13430768</v>
      </c>
      <c r="S22" s="609"/>
      <c r="T22" s="609"/>
      <c r="U22" s="609"/>
      <c r="V22" s="609"/>
      <c r="W22" s="609"/>
      <c r="X22" s="609"/>
      <c r="Y22" s="610"/>
      <c r="Z22" s="646">
        <v>17.3</v>
      </c>
      <c r="AA22" s="646"/>
      <c r="AB22" s="646"/>
      <c r="AC22" s="646"/>
      <c r="AD22" s="647">
        <v>13430768</v>
      </c>
      <c r="AE22" s="647"/>
      <c r="AF22" s="647"/>
      <c r="AG22" s="647"/>
      <c r="AH22" s="647"/>
      <c r="AI22" s="647"/>
      <c r="AJ22" s="647"/>
      <c r="AK22" s="647"/>
      <c r="AL22" s="611">
        <v>38.299999999999997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1653065</v>
      </c>
      <c r="S23" s="609"/>
      <c r="T23" s="609"/>
      <c r="U23" s="609"/>
      <c r="V23" s="609"/>
      <c r="W23" s="609"/>
      <c r="X23" s="609"/>
      <c r="Y23" s="610"/>
      <c r="Z23" s="646">
        <v>2.1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543605</v>
      </c>
      <c r="BH23" s="609"/>
      <c r="BI23" s="609"/>
      <c r="BJ23" s="609"/>
      <c r="BK23" s="609"/>
      <c r="BL23" s="609"/>
      <c r="BM23" s="609"/>
      <c r="BN23" s="610"/>
      <c r="BO23" s="646">
        <v>3.1</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37480985</v>
      </c>
      <c r="CS24" s="664"/>
      <c r="CT24" s="664"/>
      <c r="CU24" s="664"/>
      <c r="CV24" s="664"/>
      <c r="CW24" s="664"/>
      <c r="CX24" s="664"/>
      <c r="CY24" s="689"/>
      <c r="CZ24" s="690">
        <v>51.2</v>
      </c>
      <c r="DA24" s="672"/>
      <c r="DB24" s="672"/>
      <c r="DC24" s="692"/>
      <c r="DD24" s="688">
        <v>23286189</v>
      </c>
      <c r="DE24" s="664"/>
      <c r="DF24" s="664"/>
      <c r="DG24" s="664"/>
      <c r="DH24" s="664"/>
      <c r="DI24" s="664"/>
      <c r="DJ24" s="664"/>
      <c r="DK24" s="689"/>
      <c r="DL24" s="688">
        <v>20846465</v>
      </c>
      <c r="DM24" s="664"/>
      <c r="DN24" s="664"/>
      <c r="DO24" s="664"/>
      <c r="DP24" s="664"/>
      <c r="DQ24" s="664"/>
      <c r="DR24" s="664"/>
      <c r="DS24" s="664"/>
      <c r="DT24" s="664"/>
      <c r="DU24" s="664"/>
      <c r="DV24" s="689"/>
      <c r="DW24" s="690">
        <v>59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37097090</v>
      </c>
      <c r="S25" s="609"/>
      <c r="T25" s="609"/>
      <c r="U25" s="609"/>
      <c r="V25" s="609"/>
      <c r="W25" s="609"/>
      <c r="X25" s="609"/>
      <c r="Y25" s="610"/>
      <c r="Z25" s="646">
        <v>47.8</v>
      </c>
      <c r="AA25" s="646"/>
      <c r="AB25" s="646"/>
      <c r="AC25" s="646"/>
      <c r="AD25" s="647">
        <v>34900420</v>
      </c>
      <c r="AE25" s="647"/>
      <c r="AF25" s="647"/>
      <c r="AG25" s="647"/>
      <c r="AH25" s="647"/>
      <c r="AI25" s="647"/>
      <c r="AJ25" s="647"/>
      <c r="AK25" s="647"/>
      <c r="AL25" s="611">
        <v>99.5</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10182380</v>
      </c>
      <c r="CS25" s="621"/>
      <c r="CT25" s="621"/>
      <c r="CU25" s="621"/>
      <c r="CV25" s="621"/>
      <c r="CW25" s="621"/>
      <c r="CX25" s="621"/>
      <c r="CY25" s="622"/>
      <c r="CZ25" s="611">
        <v>13.9</v>
      </c>
      <c r="DA25" s="623"/>
      <c r="DB25" s="623"/>
      <c r="DC25" s="624"/>
      <c r="DD25" s="614">
        <v>9411732</v>
      </c>
      <c r="DE25" s="621"/>
      <c r="DF25" s="621"/>
      <c r="DG25" s="621"/>
      <c r="DH25" s="621"/>
      <c r="DI25" s="621"/>
      <c r="DJ25" s="621"/>
      <c r="DK25" s="622"/>
      <c r="DL25" s="614">
        <v>9327081</v>
      </c>
      <c r="DM25" s="621"/>
      <c r="DN25" s="621"/>
      <c r="DO25" s="621"/>
      <c r="DP25" s="621"/>
      <c r="DQ25" s="621"/>
      <c r="DR25" s="621"/>
      <c r="DS25" s="621"/>
      <c r="DT25" s="621"/>
      <c r="DU25" s="621"/>
      <c r="DV25" s="622"/>
      <c r="DW25" s="611">
        <v>26.4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16170</v>
      </c>
      <c r="S26" s="609"/>
      <c r="T26" s="609"/>
      <c r="U26" s="609"/>
      <c r="V26" s="609"/>
      <c r="W26" s="609"/>
      <c r="X26" s="609"/>
      <c r="Y26" s="610"/>
      <c r="Z26" s="646">
        <v>0</v>
      </c>
      <c r="AA26" s="646"/>
      <c r="AB26" s="646"/>
      <c r="AC26" s="646"/>
      <c r="AD26" s="647">
        <v>16170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6648352</v>
      </c>
      <c r="CS26" s="609"/>
      <c r="CT26" s="609"/>
      <c r="CU26" s="609"/>
      <c r="CV26" s="609"/>
      <c r="CW26" s="609"/>
      <c r="CX26" s="609"/>
      <c r="CY26" s="610"/>
      <c r="CZ26" s="611">
        <v>9.1</v>
      </c>
      <c r="DA26" s="623"/>
      <c r="DB26" s="623"/>
      <c r="DC26" s="624"/>
      <c r="DD26" s="614">
        <v>6148149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164393</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17567265</v>
      </c>
      <c r="BH27" s="609"/>
      <c r="BI27" s="609"/>
      <c r="BJ27" s="609"/>
      <c r="BK27" s="609"/>
      <c r="BL27" s="609"/>
      <c r="BM27" s="609"/>
      <c r="BN27" s="610"/>
      <c r="BO27" s="646">
        <v>100</v>
      </c>
      <c r="BP27" s="646"/>
      <c r="BQ27" s="646"/>
      <c r="BR27" s="646"/>
      <c r="BS27" s="647">
        <v>228670</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21105400</v>
      </c>
      <c r="CS27" s="621"/>
      <c r="CT27" s="621"/>
      <c r="CU27" s="621"/>
      <c r="CV27" s="621"/>
      <c r="CW27" s="621"/>
      <c r="CX27" s="621"/>
      <c r="CY27" s="622"/>
      <c r="CZ27" s="611">
        <v>28.8</v>
      </c>
      <c r="DA27" s="623"/>
      <c r="DB27" s="623"/>
      <c r="DC27" s="624"/>
      <c r="DD27" s="614">
        <v>7758689</v>
      </c>
      <c r="DE27" s="621"/>
      <c r="DF27" s="621"/>
      <c r="DG27" s="621"/>
      <c r="DH27" s="621"/>
      <c r="DI27" s="621"/>
      <c r="DJ27" s="621"/>
      <c r="DK27" s="622"/>
      <c r="DL27" s="614">
        <v>5403616</v>
      </c>
      <c r="DM27" s="621"/>
      <c r="DN27" s="621"/>
      <c r="DO27" s="621"/>
      <c r="DP27" s="621"/>
      <c r="DQ27" s="621"/>
      <c r="DR27" s="621"/>
      <c r="DS27" s="621"/>
      <c r="DT27" s="621"/>
      <c r="DU27" s="621"/>
      <c r="DV27" s="622"/>
      <c r="DW27" s="611">
        <v>15.3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1364876</v>
      </c>
      <c r="S28" s="609"/>
      <c r="T28" s="609"/>
      <c r="U28" s="609"/>
      <c r="V28" s="609"/>
      <c r="W28" s="609"/>
      <c r="X28" s="609"/>
      <c r="Y28" s="610"/>
      <c r="Z28" s="646">
        <v>1.8</v>
      </c>
      <c r="AA28" s="646"/>
      <c r="AB28" s="646"/>
      <c r="AC28" s="646"/>
      <c r="AD28" s="647">
        <v>58296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6193205</v>
      </c>
      <c r="CS28" s="609"/>
      <c r="CT28" s="609"/>
      <c r="CU28" s="609"/>
      <c r="CV28" s="609"/>
      <c r="CW28" s="609"/>
      <c r="CX28" s="609"/>
      <c r="CY28" s="610"/>
      <c r="CZ28" s="611">
        <v>8.5</v>
      </c>
      <c r="DA28" s="623"/>
      <c r="DB28" s="623"/>
      <c r="DC28" s="624"/>
      <c r="DD28" s="614">
        <v>6115768</v>
      </c>
      <c r="DE28" s="609"/>
      <c r="DF28" s="609"/>
      <c r="DG28" s="609"/>
      <c r="DH28" s="609"/>
      <c r="DI28" s="609"/>
      <c r="DJ28" s="609"/>
      <c r="DK28" s="610"/>
      <c r="DL28" s="614">
        <v>6115768</v>
      </c>
      <c r="DM28" s="609"/>
      <c r="DN28" s="609"/>
      <c r="DO28" s="609"/>
      <c r="DP28" s="609"/>
      <c r="DQ28" s="609"/>
      <c r="DR28" s="609"/>
      <c r="DS28" s="609"/>
      <c r="DT28" s="609"/>
      <c r="DU28" s="609"/>
      <c r="DV28" s="610"/>
      <c r="DW28" s="611">
        <v>17.3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203168</v>
      </c>
      <c r="S29" s="609"/>
      <c r="T29" s="609"/>
      <c r="U29" s="609"/>
      <c r="V29" s="609"/>
      <c r="W29" s="609"/>
      <c r="X29" s="609"/>
      <c r="Y29" s="610"/>
      <c r="Z29" s="646">
        <v>0.3</v>
      </c>
      <c r="AA29" s="646"/>
      <c r="AB29" s="646"/>
      <c r="AC29" s="646"/>
      <c r="AD29" s="647">
        <v>133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6193181</v>
      </c>
      <c r="CS29" s="621"/>
      <c r="CT29" s="621"/>
      <c r="CU29" s="621"/>
      <c r="CV29" s="621"/>
      <c r="CW29" s="621"/>
      <c r="CX29" s="621"/>
      <c r="CY29" s="622"/>
      <c r="CZ29" s="611">
        <v>8.5</v>
      </c>
      <c r="DA29" s="623"/>
      <c r="DB29" s="623"/>
      <c r="DC29" s="624"/>
      <c r="DD29" s="614">
        <v>6115744</v>
      </c>
      <c r="DE29" s="621"/>
      <c r="DF29" s="621"/>
      <c r="DG29" s="621"/>
      <c r="DH29" s="621"/>
      <c r="DI29" s="621"/>
      <c r="DJ29" s="621"/>
      <c r="DK29" s="622"/>
      <c r="DL29" s="614">
        <v>6115744</v>
      </c>
      <c r="DM29" s="621"/>
      <c r="DN29" s="621"/>
      <c r="DO29" s="621"/>
      <c r="DP29" s="621"/>
      <c r="DQ29" s="621"/>
      <c r="DR29" s="621"/>
      <c r="DS29" s="621"/>
      <c r="DT29" s="621"/>
      <c r="DU29" s="621"/>
      <c r="DV29" s="622"/>
      <c r="DW29" s="611">
        <v>17.3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15798792</v>
      </c>
      <c r="S30" s="609"/>
      <c r="T30" s="609"/>
      <c r="U30" s="609"/>
      <c r="V30" s="609"/>
      <c r="W30" s="609"/>
      <c r="X30" s="609"/>
      <c r="Y30" s="610"/>
      <c r="Z30" s="646">
        <v>20.399999999999999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6043814</v>
      </c>
      <c r="CS30" s="609"/>
      <c r="CT30" s="609"/>
      <c r="CU30" s="609"/>
      <c r="CV30" s="609"/>
      <c r="CW30" s="609"/>
      <c r="CX30" s="609"/>
      <c r="CY30" s="610"/>
      <c r="CZ30" s="611">
        <v>8.3000000000000007</v>
      </c>
      <c r="DA30" s="623"/>
      <c r="DB30" s="623"/>
      <c r="DC30" s="624"/>
      <c r="DD30" s="614">
        <v>5968140</v>
      </c>
      <c r="DE30" s="609"/>
      <c r="DF30" s="609"/>
      <c r="DG30" s="609"/>
      <c r="DH30" s="609"/>
      <c r="DI30" s="609"/>
      <c r="DJ30" s="609"/>
      <c r="DK30" s="610"/>
      <c r="DL30" s="614">
        <v>5968140</v>
      </c>
      <c r="DM30" s="609"/>
      <c r="DN30" s="609"/>
      <c r="DO30" s="609"/>
      <c r="DP30" s="609"/>
      <c r="DQ30" s="609"/>
      <c r="DR30" s="609"/>
      <c r="DS30" s="609"/>
      <c r="DT30" s="609"/>
      <c r="DU30" s="609"/>
      <c r="DV30" s="610"/>
      <c r="DW30" s="611">
        <v>16.899999999999999</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1577</v>
      </c>
      <c r="S31" s="609"/>
      <c r="T31" s="609"/>
      <c r="U31" s="609"/>
      <c r="V31" s="609"/>
      <c r="W31" s="609"/>
      <c r="X31" s="609"/>
      <c r="Y31" s="610"/>
      <c r="Z31" s="646">
        <v>0</v>
      </c>
      <c r="AA31" s="646"/>
      <c r="AB31" s="646"/>
      <c r="AC31" s="646"/>
      <c r="AD31" s="647">
        <v>1577</v>
      </c>
      <c r="AE31" s="647"/>
      <c r="AF31" s="647"/>
      <c r="AG31" s="647"/>
      <c r="AH31" s="647"/>
      <c r="AI31" s="647"/>
      <c r="AJ31" s="647"/>
      <c r="AK31" s="647"/>
      <c r="AL31" s="611">
        <v>0</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98.3</v>
      </c>
      <c r="BN31" s="671"/>
      <c r="BO31" s="671"/>
      <c r="BP31" s="671"/>
      <c r="BQ31" s="673"/>
      <c r="BR31" s="670">
        <v>99.3</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149367</v>
      </c>
      <c r="CS31" s="621"/>
      <c r="CT31" s="621"/>
      <c r="CU31" s="621"/>
      <c r="CV31" s="621"/>
      <c r="CW31" s="621"/>
      <c r="CX31" s="621"/>
      <c r="CY31" s="622"/>
      <c r="CZ31" s="611">
        <v>0.2</v>
      </c>
      <c r="DA31" s="623"/>
      <c r="DB31" s="623"/>
      <c r="DC31" s="624"/>
      <c r="DD31" s="614">
        <v>147604</v>
      </c>
      <c r="DE31" s="621"/>
      <c r="DF31" s="621"/>
      <c r="DG31" s="621"/>
      <c r="DH31" s="621"/>
      <c r="DI31" s="621"/>
      <c r="DJ31" s="621"/>
      <c r="DK31" s="622"/>
      <c r="DL31" s="614">
        <v>147604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6425101</v>
      </c>
      <c r="S32" s="609"/>
      <c r="T32" s="609"/>
      <c r="U32" s="609"/>
      <c r="V32" s="609"/>
      <c r="W32" s="609"/>
      <c r="X32" s="609"/>
      <c r="Y32" s="610"/>
      <c r="Z32" s="646">
        <v>8.3000000000000007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99.5</v>
      </c>
      <c r="BH32" s="621"/>
      <c r="BI32" s="621"/>
      <c r="BJ32" s="621"/>
      <c r="BK32" s="621"/>
      <c r="BL32" s="621"/>
      <c r="BM32" s="612">
        <v>98.7</v>
      </c>
      <c r="BN32" s="621"/>
      <c r="BO32" s="621"/>
      <c r="BP32" s="621"/>
      <c r="BQ32" s="644"/>
      <c r="BR32" s="679">
        <v>99.3</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v>24</v>
      </c>
      <c r="CS32" s="609"/>
      <c r="CT32" s="609"/>
      <c r="CU32" s="609"/>
      <c r="CV32" s="609"/>
      <c r="CW32" s="609"/>
      <c r="CX32" s="609"/>
      <c r="CY32" s="610"/>
      <c r="CZ32" s="611">
        <v>0</v>
      </c>
      <c r="DA32" s="623"/>
      <c r="DB32" s="623"/>
      <c r="DC32" s="624"/>
      <c r="DD32" s="614">
        <v>24</v>
      </c>
      <c r="DE32" s="609"/>
      <c r="DF32" s="609"/>
      <c r="DG32" s="609"/>
      <c r="DH32" s="609"/>
      <c r="DI32" s="609"/>
      <c r="DJ32" s="609"/>
      <c r="DK32" s="610"/>
      <c r="DL32" s="614">
        <v>24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239200</v>
      </c>
      <c r="S33" s="609"/>
      <c r="T33" s="609"/>
      <c r="U33" s="609"/>
      <c r="V33" s="609"/>
      <c r="W33" s="609"/>
      <c r="X33" s="609"/>
      <c r="Y33" s="610"/>
      <c r="Z33" s="646">
        <v>0.3</v>
      </c>
      <c r="AA33" s="646"/>
      <c r="AB33" s="646"/>
      <c r="AC33" s="646"/>
      <c r="AD33" s="647">
        <v>83910</v>
      </c>
      <c r="AE33" s="647"/>
      <c r="AF33" s="647"/>
      <c r="AG33" s="647"/>
      <c r="AH33" s="647"/>
      <c r="AI33" s="647"/>
      <c r="AJ33" s="647"/>
      <c r="AK33" s="647"/>
      <c r="AL33" s="611">
        <v>0.2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97.8</v>
      </c>
      <c r="BN33" s="593"/>
      <c r="BO33" s="593"/>
      <c r="BP33" s="593"/>
      <c r="BQ33" s="656"/>
      <c r="BR33" s="669">
        <v>99.1</v>
      </c>
      <c r="BS33" s="593"/>
      <c r="BT33" s="593"/>
      <c r="BU33" s="593"/>
      <c r="BV33" s="593"/>
      <c r="BW33" s="593"/>
      <c r="BX33" s="639">
        <v>97.2</v>
      </c>
      <c r="BY33" s="593"/>
      <c r="BZ33" s="593"/>
      <c r="CA33" s="593"/>
      <c r="CB33" s="656"/>
      <c r="CD33" s="605" t="s">
        <v>307</v>
      </c>
      <c r="CE33" s="606"/>
      <c r="CF33" s="606"/>
      <c r="CG33" s="606"/>
      <c r="CH33" s="606"/>
      <c r="CI33" s="606"/>
      <c r="CJ33" s="606"/>
      <c r="CK33" s="606"/>
      <c r="CL33" s="606"/>
      <c r="CM33" s="606"/>
      <c r="CN33" s="606"/>
      <c r="CO33" s="606"/>
      <c r="CP33" s="606"/>
      <c r="CQ33" s="607"/>
      <c r="CR33" s="608">
        <v>24662255</v>
      </c>
      <c r="CS33" s="621"/>
      <c r="CT33" s="621"/>
      <c r="CU33" s="621"/>
      <c r="CV33" s="621"/>
      <c r="CW33" s="621"/>
      <c r="CX33" s="621"/>
      <c r="CY33" s="622"/>
      <c r="CZ33" s="611">
        <v>33.700000000000003</v>
      </c>
      <c r="DA33" s="623"/>
      <c r="DB33" s="623"/>
      <c r="DC33" s="624"/>
      <c r="DD33" s="614">
        <v>17603008</v>
      </c>
      <c r="DE33" s="621"/>
      <c r="DF33" s="621"/>
      <c r="DG33" s="621"/>
      <c r="DH33" s="621"/>
      <c r="DI33" s="621"/>
      <c r="DJ33" s="621"/>
      <c r="DK33" s="622"/>
      <c r="DL33" s="614">
        <v>10167477</v>
      </c>
      <c r="DM33" s="621"/>
      <c r="DN33" s="621"/>
      <c r="DO33" s="621"/>
      <c r="DP33" s="621"/>
      <c r="DQ33" s="621"/>
      <c r="DR33" s="621"/>
      <c r="DS33" s="621"/>
      <c r="DT33" s="621"/>
      <c r="DU33" s="621"/>
      <c r="DV33" s="622"/>
      <c r="DW33" s="611">
        <v>28.8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1714127</v>
      </c>
      <c r="S34" s="609"/>
      <c r="T34" s="609"/>
      <c r="U34" s="609"/>
      <c r="V34" s="609"/>
      <c r="W34" s="609"/>
      <c r="X34" s="609"/>
      <c r="Y34" s="610"/>
      <c r="Z34" s="646">
        <v>2.2000000000000002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7509692</v>
      </c>
      <c r="CS34" s="609"/>
      <c r="CT34" s="609"/>
      <c r="CU34" s="609"/>
      <c r="CV34" s="609"/>
      <c r="CW34" s="609"/>
      <c r="CX34" s="609"/>
      <c r="CY34" s="610"/>
      <c r="CZ34" s="611">
        <v>10.3</v>
      </c>
      <c r="DA34" s="623"/>
      <c r="DB34" s="623"/>
      <c r="DC34" s="624"/>
      <c r="DD34" s="614">
        <v>4981996</v>
      </c>
      <c r="DE34" s="609"/>
      <c r="DF34" s="609"/>
      <c r="DG34" s="609"/>
      <c r="DH34" s="609"/>
      <c r="DI34" s="609"/>
      <c r="DJ34" s="609"/>
      <c r="DK34" s="610"/>
      <c r="DL34" s="614">
        <v>4648978</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4451992</v>
      </c>
      <c r="S35" s="609"/>
      <c r="T35" s="609"/>
      <c r="U35" s="609"/>
      <c r="V35" s="609"/>
      <c r="W35" s="609"/>
      <c r="X35" s="609"/>
      <c r="Y35" s="610"/>
      <c r="Z35" s="646">
        <v>5.7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628691</v>
      </c>
      <c r="CS35" s="621"/>
      <c r="CT35" s="621"/>
      <c r="CU35" s="621"/>
      <c r="CV35" s="621"/>
      <c r="CW35" s="621"/>
      <c r="CX35" s="621"/>
      <c r="CY35" s="622"/>
      <c r="CZ35" s="611">
        <v>0.9</v>
      </c>
      <c r="DA35" s="623"/>
      <c r="DB35" s="623"/>
      <c r="DC35" s="624"/>
      <c r="DD35" s="614">
        <v>533677</v>
      </c>
      <c r="DE35" s="621"/>
      <c r="DF35" s="621"/>
      <c r="DG35" s="621"/>
      <c r="DH35" s="621"/>
      <c r="DI35" s="621"/>
      <c r="DJ35" s="621"/>
      <c r="DK35" s="622"/>
      <c r="DL35" s="614">
        <v>502814</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4751376</v>
      </c>
      <c r="S36" s="609"/>
      <c r="T36" s="609"/>
      <c r="U36" s="609"/>
      <c r="V36" s="609"/>
      <c r="W36" s="609"/>
      <c r="X36" s="609"/>
      <c r="Y36" s="610"/>
      <c r="Z36" s="646">
        <v>6.1</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5953531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173919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5636301</v>
      </c>
      <c r="CS36" s="609"/>
      <c r="CT36" s="609"/>
      <c r="CU36" s="609"/>
      <c r="CV36" s="609"/>
      <c r="CW36" s="609"/>
      <c r="CX36" s="609"/>
      <c r="CY36" s="610"/>
      <c r="CZ36" s="611">
        <v>7.7</v>
      </c>
      <c r="DA36" s="623"/>
      <c r="DB36" s="623"/>
      <c r="DC36" s="624"/>
      <c r="DD36" s="614">
        <v>3991920</v>
      </c>
      <c r="DE36" s="609"/>
      <c r="DF36" s="609"/>
      <c r="DG36" s="609"/>
      <c r="DH36" s="609"/>
      <c r="DI36" s="609"/>
      <c r="DJ36" s="609"/>
      <c r="DK36" s="610"/>
      <c r="DL36" s="614">
        <v>1299091</v>
      </c>
      <c r="DM36" s="609"/>
      <c r="DN36" s="609"/>
      <c r="DO36" s="609"/>
      <c r="DP36" s="609"/>
      <c r="DQ36" s="609"/>
      <c r="DR36" s="609"/>
      <c r="DS36" s="609"/>
      <c r="DT36" s="609"/>
      <c r="DU36" s="609"/>
      <c r="DV36" s="610"/>
      <c r="DW36" s="611">
        <v>3.7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1279492</v>
      </c>
      <c r="S37" s="609"/>
      <c r="T37" s="609"/>
      <c r="U37" s="609"/>
      <c r="V37" s="609"/>
      <c r="W37" s="609"/>
      <c r="X37" s="609"/>
      <c r="Y37" s="610"/>
      <c r="Z37" s="646">
        <v>1.6</v>
      </c>
      <c r="AA37" s="646"/>
      <c r="AB37" s="646"/>
      <c r="AC37" s="646"/>
      <c r="AD37" s="647">
        <v>7894</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471821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-55059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15197</v>
      </c>
      <c r="CS37" s="621"/>
      <c r="CT37" s="621"/>
      <c r="CU37" s="621"/>
      <c r="CV37" s="621"/>
      <c r="CW37" s="621"/>
      <c r="CX37" s="621"/>
      <c r="CY37" s="622"/>
      <c r="CZ37" s="611">
        <v>0</v>
      </c>
      <c r="DA37" s="623"/>
      <c r="DB37" s="623"/>
      <c r="DC37" s="624"/>
      <c r="DD37" s="614">
        <v>15197</v>
      </c>
      <c r="DE37" s="621"/>
      <c r="DF37" s="621"/>
      <c r="DG37" s="621"/>
      <c r="DH37" s="621"/>
      <c r="DI37" s="621"/>
      <c r="DJ37" s="621"/>
      <c r="DK37" s="622"/>
      <c r="DL37" s="614">
        <v>15197</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4051800</v>
      </c>
      <c r="S38" s="609"/>
      <c r="T38" s="609"/>
      <c r="U38" s="609"/>
      <c r="V38" s="609"/>
      <c r="W38" s="609"/>
      <c r="X38" s="609"/>
      <c r="Y38" s="610"/>
      <c r="Z38" s="646">
        <v>5.2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293351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15528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5116562</v>
      </c>
      <c r="CS38" s="609"/>
      <c r="CT38" s="609"/>
      <c r="CU38" s="609"/>
      <c r="CV38" s="609"/>
      <c r="CW38" s="609"/>
      <c r="CX38" s="609"/>
      <c r="CY38" s="610"/>
      <c r="CZ38" s="611">
        <v>7</v>
      </c>
      <c r="DA38" s="623"/>
      <c r="DB38" s="623"/>
      <c r="DC38" s="624"/>
      <c r="DD38" s="614">
        <v>4026100</v>
      </c>
      <c r="DE38" s="609"/>
      <c r="DF38" s="609"/>
      <c r="DG38" s="609"/>
      <c r="DH38" s="609"/>
      <c r="DI38" s="609"/>
      <c r="DJ38" s="609"/>
      <c r="DK38" s="610"/>
      <c r="DL38" s="614">
        <v>3711553</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57531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22927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5646264</v>
      </c>
      <c r="CS39" s="621"/>
      <c r="CT39" s="621"/>
      <c r="CU39" s="621"/>
      <c r="CV39" s="621"/>
      <c r="CW39" s="621"/>
      <c r="CX39" s="621"/>
      <c r="CY39" s="622"/>
      <c r="CZ39" s="611">
        <v>7.7</v>
      </c>
      <c r="DA39" s="623"/>
      <c r="DB39" s="623"/>
      <c r="DC39" s="624"/>
      <c r="DD39" s="614">
        <v>4014080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260000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11266</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124745</v>
      </c>
      <c r="CS40" s="609"/>
      <c r="CT40" s="609"/>
      <c r="CU40" s="609"/>
      <c r="CV40" s="609"/>
      <c r="CW40" s="609"/>
      <c r="CX40" s="609"/>
      <c r="CY40" s="610"/>
      <c r="CZ40" s="611">
        <v>0.2</v>
      </c>
      <c r="DA40" s="623"/>
      <c r="DB40" s="623"/>
      <c r="DC40" s="624"/>
      <c r="DD40" s="614">
        <v>55235</v>
      </c>
      <c r="DE40" s="609"/>
      <c r="DF40" s="609"/>
      <c r="DG40" s="609"/>
      <c r="DH40" s="609"/>
      <c r="DI40" s="609"/>
      <c r="DJ40" s="609"/>
      <c r="DK40" s="610"/>
      <c r="DL40" s="614">
        <v>5041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77559154</v>
      </c>
      <c r="S41" s="633"/>
      <c r="T41" s="633"/>
      <c r="U41" s="633"/>
      <c r="V41" s="633"/>
      <c r="W41" s="633"/>
      <c r="X41" s="633"/>
      <c r="Y41" s="636"/>
      <c r="Z41" s="637">
        <v>100</v>
      </c>
      <c r="AA41" s="637"/>
      <c r="AB41" s="637"/>
      <c r="AC41" s="637"/>
      <c r="AD41" s="638">
        <v>35068400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1174748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3944814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465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11097129</v>
      </c>
      <c r="CS42" s="621"/>
      <c r="CT42" s="621"/>
      <c r="CU42" s="621"/>
      <c r="CV42" s="621"/>
      <c r="CW42" s="621"/>
      <c r="CX42" s="621"/>
      <c r="CY42" s="622"/>
      <c r="CZ42" s="611">
        <v>15.2</v>
      </c>
      <c r="DA42" s="623"/>
      <c r="DB42" s="623"/>
      <c r="DC42" s="624"/>
      <c r="DD42" s="614">
        <v>2432609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456136</v>
      </c>
      <c r="CS43" s="621"/>
      <c r="CT43" s="621"/>
      <c r="CU43" s="621"/>
      <c r="CV43" s="621"/>
      <c r="CW43" s="621"/>
      <c r="CX43" s="621"/>
      <c r="CY43" s="622"/>
      <c r="CZ43" s="611">
        <v>0.6</v>
      </c>
      <c r="DA43" s="623"/>
      <c r="DB43" s="623"/>
      <c r="DC43" s="624"/>
      <c r="DD43" s="614">
        <v>456136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9437926</v>
      </c>
      <c r="CS44" s="609"/>
      <c r="CT44" s="609"/>
      <c r="CU44" s="609"/>
      <c r="CV44" s="609"/>
      <c r="CW44" s="609"/>
      <c r="CX44" s="609"/>
      <c r="CY44" s="610"/>
      <c r="CZ44" s="611">
        <v>12.9</v>
      </c>
      <c r="DA44" s="612"/>
      <c r="DB44" s="612"/>
      <c r="DC44" s="613"/>
      <c r="DD44" s="614">
        <v>2042839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3642438</v>
      </c>
      <c r="CS45" s="621"/>
      <c r="CT45" s="621"/>
      <c r="CU45" s="621"/>
      <c r="CV45" s="621"/>
      <c r="CW45" s="621"/>
      <c r="CX45" s="621"/>
      <c r="CY45" s="622"/>
      <c r="CZ45" s="611">
        <v>5</v>
      </c>
      <c r="DA45" s="623"/>
      <c r="DB45" s="623"/>
      <c r="DC45" s="624"/>
      <c r="DD45" s="614">
        <v>287128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5667114</v>
      </c>
      <c r="CS46" s="609"/>
      <c r="CT46" s="609"/>
      <c r="CU46" s="609"/>
      <c r="CV46" s="609"/>
      <c r="CW46" s="609"/>
      <c r="CX46" s="609"/>
      <c r="CY46" s="610"/>
      <c r="CZ46" s="611">
        <v>7.7</v>
      </c>
      <c r="DA46" s="612"/>
      <c r="DB46" s="612"/>
      <c r="DC46" s="613"/>
      <c r="DD46" s="614">
        <v>1755614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1659203</v>
      </c>
      <c r="CS47" s="621"/>
      <c r="CT47" s="621"/>
      <c r="CU47" s="621"/>
      <c r="CV47" s="621"/>
      <c r="CW47" s="621"/>
      <c r="CX47" s="621"/>
      <c r="CY47" s="622"/>
      <c r="CZ47" s="611">
        <v>2.2999999999999998</v>
      </c>
      <c r="DA47" s="623"/>
      <c r="DB47" s="623"/>
      <c r="DC47" s="624"/>
      <c r="DD47" s="614">
        <v>389770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73240369</v>
      </c>
      <c r="CS49" s="593"/>
      <c r="CT49" s="593"/>
      <c r="CU49" s="593"/>
      <c r="CV49" s="593"/>
      <c r="CW49" s="593"/>
      <c r="CX49" s="593"/>
      <c r="CY49" s="594"/>
      <c r="CZ49" s="595">
        <v>100</v>
      </c>
      <c r="DA49" s="596"/>
      <c r="DB49" s="596"/>
      <c r="DC49" s="597"/>
      <c r="DD49" s="598">
        <v>43321806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FO0Mf1gKc40KHx4SO950TL9ae3aKKd2nLaIUW1u911fyJNG+t+y/wJ6K37bw0nY6BaeWDf+dzGRwQ++0A4Hfg==" saltValue="V/yyRzooHyxDqGnj0a0J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77589</v>
      </c>
      <c r="R7" s="1090"/>
      <c r="S7" s="1090"/>
      <c r="T7" s="1090"/>
      <c r="U7" s="1090"/>
      <c r="V7" s="1090">
        <v>73270</v>
      </c>
      <c r="W7" s="1090"/>
      <c r="X7" s="1090"/>
      <c r="Y7" s="1090"/>
      <c r="Z7" s="1090"/>
      <c r="AA7" s="1090">
        <v>4319</v>
      </c>
      <c r="AB7" s="1090"/>
      <c r="AC7" s="1090"/>
      <c r="AD7" s="1090"/>
      <c r="AE7" s="1091"/>
      <c r="AF7" s="1092">
        <v>3275</v>
      </c>
      <c r="AG7" s="1093"/>
      <c r="AH7" s="1093"/>
      <c r="AI7" s="1093"/>
      <c r="AJ7" s="1094"/>
      <c r="AK7" s="1095">
        <v>4452</v>
      </c>
      <c r="AL7" s="1096"/>
      <c r="AM7" s="1096"/>
      <c r="AN7" s="1096"/>
      <c r="AO7" s="1096"/>
      <c r="AP7" s="1096">
        <v>46603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556</v>
      </c>
      <c r="BS7" s="1086" t="s">
        <v>557</v>
      </c>
      <c r="BT7" s="1087"/>
      <c r="BU7" s="1087"/>
      <c r="BV7" s="1087"/>
      <c r="BW7" s="1087"/>
      <c r="BX7" s="1087"/>
      <c r="BY7" s="1087"/>
      <c r="BZ7" s="1087"/>
      <c r="CA7" s="1087"/>
      <c r="CB7" s="1087"/>
      <c r="CC7" s="1087"/>
      <c r="CD7" s="1087"/>
      <c r="CE7" s="1087"/>
      <c r="CF7" s="1087"/>
      <c r="CG7" s="1099"/>
      <c r="CH7" s="1083">
        <v>-12</v>
      </c>
      <c r="CI7" s="1084"/>
      <c r="CJ7" s="1084"/>
      <c r="CK7" s="1084"/>
      <c r="CL7" s="1085"/>
      <c r="CM7" s="1083">
        <v>467</v>
      </c>
      <c r="CN7" s="1084"/>
      <c r="CO7" s="1084"/>
      <c r="CP7" s="1084"/>
      <c r="CQ7" s="1085"/>
      <c r="CR7" s="1083">
        <v>10</v>
      </c>
      <c r="CS7" s="1084"/>
      <c r="CT7" s="1084"/>
      <c r="CU7" s="1084"/>
      <c r="CV7" s="1085"/>
      <c r="CW7" s="1083" t="s">
        <v>551</v>
      </c>
      <c r="CX7" s="1084"/>
      <c r="CY7" s="1084"/>
      <c r="CZ7" s="1084"/>
      <c r="DA7" s="1085"/>
      <c r="DB7" s="1083">
        <v>2351</v>
      </c>
      <c r="DC7" s="1084"/>
      <c r="DD7" s="1084"/>
      <c r="DE7" s="1084"/>
      <c r="DF7" s="1085"/>
      <c r="DG7" s="1083" t="s">
        <v>551</v>
      </c>
      <c r="DH7" s="1084"/>
      <c r="DI7" s="1084"/>
      <c r="DJ7" s="1084"/>
      <c r="DK7" s="1085"/>
      <c r="DL7" s="1083" t="s">
        <v>551</v>
      </c>
      <c r="DM7" s="1084"/>
      <c r="DN7" s="1084"/>
      <c r="DO7" s="1084"/>
      <c r="DP7" s="1085"/>
      <c r="DQ7" s="1083" t="s">
        <v>551</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558</v>
      </c>
      <c r="BT8" s="980"/>
      <c r="BU8" s="980"/>
      <c r="BV8" s="980"/>
      <c r="BW8" s="980"/>
      <c r="BX8" s="980"/>
      <c r="BY8" s="980"/>
      <c r="BZ8" s="980"/>
      <c r="CA8" s="980"/>
      <c r="CB8" s="980"/>
      <c r="CC8" s="980"/>
      <c r="CD8" s="980"/>
      <c r="CE8" s="980"/>
      <c r="CF8" s="980"/>
      <c r="CG8" s="1001"/>
      <c r="CH8" s="976">
        <v>12</v>
      </c>
      <c r="CI8" s="977"/>
      <c r="CJ8" s="977"/>
      <c r="CK8" s="977"/>
      <c r="CL8" s="978"/>
      <c r="CM8" s="976">
        <v>27</v>
      </c>
      <c r="CN8" s="977"/>
      <c r="CO8" s="977"/>
      <c r="CP8" s="977"/>
      <c r="CQ8" s="978"/>
      <c r="CR8" s="976">
        <v>50</v>
      </c>
      <c r="CS8" s="977"/>
      <c r="CT8" s="977"/>
      <c r="CU8" s="977"/>
      <c r="CV8" s="978"/>
      <c r="CW8" s="976">
        <v>54</v>
      </c>
      <c r="CX8" s="977"/>
      <c r="CY8" s="977"/>
      <c r="CZ8" s="977"/>
      <c r="DA8" s="978"/>
      <c r="DB8" s="976" t="s">
        <v>551</v>
      </c>
      <c r="DC8" s="977"/>
      <c r="DD8" s="977"/>
      <c r="DE8" s="977"/>
      <c r="DF8" s="978"/>
      <c r="DG8" s="976" t="s">
        <v>551</v>
      </c>
      <c r="DH8" s="977"/>
      <c r="DI8" s="977"/>
      <c r="DJ8" s="977"/>
      <c r="DK8" s="978"/>
      <c r="DL8" s="976" t="s">
        <v>551</v>
      </c>
      <c r="DM8" s="977"/>
      <c r="DN8" s="977"/>
      <c r="DO8" s="977"/>
      <c r="DP8" s="978"/>
      <c r="DQ8" s="976" t="s">
        <v>551</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559</v>
      </c>
      <c r="BT9" s="980"/>
      <c r="BU9" s="980"/>
      <c r="BV9" s="980"/>
      <c r="BW9" s="980"/>
      <c r="BX9" s="980"/>
      <c r="BY9" s="980"/>
      <c r="BZ9" s="980"/>
      <c r="CA9" s="980"/>
      <c r="CB9" s="980"/>
      <c r="CC9" s="980"/>
      <c r="CD9" s="980"/>
      <c r="CE9" s="980"/>
      <c r="CF9" s="980"/>
      <c r="CG9" s="1001"/>
      <c r="CH9" s="976">
        <v>19</v>
      </c>
      <c r="CI9" s="977"/>
      <c r="CJ9" s="977"/>
      <c r="CK9" s="977"/>
      <c r="CL9" s="978"/>
      <c r="CM9" s="976">
        <v>111</v>
      </c>
      <c r="CN9" s="977"/>
      <c r="CO9" s="977"/>
      <c r="CP9" s="977"/>
      <c r="CQ9" s="978"/>
      <c r="CR9" s="976">
        <v>118</v>
      </c>
      <c r="CS9" s="977"/>
      <c r="CT9" s="977"/>
      <c r="CU9" s="977"/>
      <c r="CV9" s="978"/>
      <c r="CW9" s="976" t="s">
        <v>560</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77589</v>
      </c>
      <c r="R23" s="1048"/>
      <c r="S23" s="1048"/>
      <c r="T23" s="1048"/>
      <c r="U23" s="1048"/>
      <c r="V23" s="1048">
        <v>73270</v>
      </c>
      <c r="W23" s="1048"/>
      <c r="X23" s="1048"/>
      <c r="Y23" s="1048"/>
      <c r="Z23" s="1048"/>
      <c r="AA23" s="1048">
        <v>4319</v>
      </c>
      <c r="AB23" s="1048"/>
      <c r="AC23" s="1048"/>
      <c r="AD23" s="1048"/>
      <c r="AE23" s="1055"/>
      <c r="AF23" s="1056">
        <v>3275</v>
      </c>
      <c r="AG23" s="1048"/>
      <c r="AH23" s="1048"/>
      <c r="AI23" s="1048"/>
      <c r="AJ23" s="1057"/>
      <c r="AK23" s="1058"/>
      <c r="AL23" s="1059"/>
      <c r="AM23" s="1059"/>
      <c r="AN23" s="1059"/>
      <c r="AO23" s="1059"/>
      <c r="AP23" s="1048">
        <v>46603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14473</v>
      </c>
      <c r="R28" s="1038"/>
      <c r="S28" s="1038"/>
      <c r="T28" s="1038"/>
      <c r="U28" s="1038"/>
      <c r="V28" s="1038">
        <v>14299</v>
      </c>
      <c r="W28" s="1038"/>
      <c r="X28" s="1038"/>
      <c r="Y28" s="1038"/>
      <c r="Z28" s="1038"/>
      <c r="AA28" s="1038">
        <v>174</v>
      </c>
      <c r="AB28" s="1038"/>
      <c r="AC28" s="1038"/>
      <c r="AD28" s="1038"/>
      <c r="AE28" s="1039"/>
      <c r="AF28" s="1040">
        <v>174</v>
      </c>
      <c r="AG28" s="1038"/>
      <c r="AH28" s="1038"/>
      <c r="AI28" s="1038"/>
      <c r="AJ28" s="1041"/>
      <c r="AK28" s="1029">
        <v>1332</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11893</v>
      </c>
      <c r="R29" s="1026"/>
      <c r="S29" s="1026"/>
      <c r="T29" s="1026"/>
      <c r="U29" s="1026"/>
      <c r="V29" s="1026">
        <v>11374</v>
      </c>
      <c r="W29" s="1026"/>
      <c r="X29" s="1026"/>
      <c r="Y29" s="1026"/>
      <c r="Z29" s="1026"/>
      <c r="AA29" s="1026">
        <v>519</v>
      </c>
      <c r="AB29" s="1026"/>
      <c r="AC29" s="1026"/>
      <c r="AD29" s="1026"/>
      <c r="AE29" s="1027"/>
      <c r="AF29" s="1022">
        <v>519</v>
      </c>
      <c r="AG29" s="1023"/>
      <c r="AH29" s="1023"/>
      <c r="AI29" s="1023"/>
      <c r="AJ29" s="1024"/>
      <c r="AK29" s="967">
        <v>1912</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1726</v>
      </c>
      <c r="R30" s="1026"/>
      <c r="S30" s="1026"/>
      <c r="T30" s="1026"/>
      <c r="U30" s="1026"/>
      <c r="V30" s="1026">
        <v>1718</v>
      </c>
      <c r="W30" s="1026"/>
      <c r="X30" s="1026"/>
      <c r="Y30" s="1026"/>
      <c r="Z30" s="1026"/>
      <c r="AA30" s="1026">
        <v>8</v>
      </c>
      <c r="AB30" s="1026"/>
      <c r="AC30" s="1026"/>
      <c r="AD30" s="1026"/>
      <c r="AE30" s="1027"/>
      <c r="AF30" s="1022">
        <v>8</v>
      </c>
      <c r="AG30" s="1023"/>
      <c r="AH30" s="1023"/>
      <c r="AI30" s="1023"/>
      <c r="AJ30" s="1024"/>
      <c r="AK30" s="967">
        <v>530</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35</v>
      </c>
      <c r="R31" s="1026"/>
      <c r="S31" s="1026"/>
      <c r="T31" s="1026"/>
      <c r="U31" s="1026"/>
      <c r="V31" s="1026">
        <v>10</v>
      </c>
      <c r="W31" s="1026"/>
      <c r="X31" s="1026"/>
      <c r="Y31" s="1026"/>
      <c r="Z31" s="1026"/>
      <c r="AA31" s="1026">
        <v>25</v>
      </c>
      <c r="AB31" s="1026"/>
      <c r="AC31" s="1026"/>
      <c r="AD31" s="1026"/>
      <c r="AE31" s="1027"/>
      <c r="AF31" s="1022">
        <v>25</v>
      </c>
      <c r="AG31" s="1023"/>
      <c r="AH31" s="1023"/>
      <c r="AI31" s="1023"/>
      <c r="AJ31" s="1024"/>
      <c r="AK31" s="967" t="s">
        <v>551</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2404</v>
      </c>
      <c r="R32" s="1026"/>
      <c r="S32" s="1026"/>
      <c r="T32" s="1026"/>
      <c r="U32" s="1026"/>
      <c r="V32" s="1026">
        <v>1662</v>
      </c>
      <c r="W32" s="1026"/>
      <c r="X32" s="1026"/>
      <c r="Y32" s="1026"/>
      <c r="Z32" s="1026"/>
      <c r="AA32" s="1026">
        <v>741</v>
      </c>
      <c r="AB32" s="1026"/>
      <c r="AC32" s="1026"/>
      <c r="AD32" s="1026"/>
      <c r="AE32" s="1027"/>
      <c r="AF32" s="1022">
        <v>4262</v>
      </c>
      <c r="AG32" s="1023"/>
      <c r="AH32" s="1023"/>
      <c r="AI32" s="1023"/>
      <c r="AJ32" s="1024"/>
      <c r="AK32" s="967">
        <v>8</v>
      </c>
      <c r="AL32" s="958"/>
      <c r="AM32" s="958"/>
      <c r="AN32" s="958"/>
      <c r="AO32" s="958"/>
      <c r="AP32" s="958">
        <v>786</v>
      </c>
      <c r="AQ32" s="958"/>
      <c r="AR32" s="958"/>
      <c r="AS32" s="958"/>
      <c r="AT32" s="958"/>
      <c r="AU32" s="958">
        <v>255</v>
      </c>
      <c r="AV32" s="958"/>
      <c r="AW32" s="958"/>
      <c r="AX32" s="958"/>
      <c r="AY32" s="958"/>
      <c r="AZ32" s="1028" t="s">
        <v>551</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394</v>
      </c>
      <c r="C33" s="1018"/>
      <c r="D33" s="1018"/>
      <c r="E33" s="1018"/>
      <c r="F33" s="1018"/>
      <c r="G33" s="1018"/>
      <c r="H33" s="1018"/>
      <c r="I33" s="1018"/>
      <c r="J33" s="1018"/>
      <c r="K33" s="1018"/>
      <c r="L33" s="1018"/>
      <c r="M33" s="1018"/>
      <c r="N33" s="1018"/>
      <c r="O33" s="1018"/>
      <c r="P33" s="1019"/>
      <c r="Q33" s="1025">
        <v>28</v>
      </c>
      <c r="R33" s="1026"/>
      <c r="S33" s="1026"/>
      <c r="T33" s="1026"/>
      <c r="U33" s="1026"/>
      <c r="V33" s="1026">
        <v>24</v>
      </c>
      <c r="W33" s="1026"/>
      <c r="X33" s="1026"/>
      <c r="Y33" s="1026"/>
      <c r="Z33" s="1026"/>
      <c r="AA33" s="1026">
        <v>4</v>
      </c>
      <c r="AB33" s="1026"/>
      <c r="AC33" s="1026"/>
      <c r="AD33" s="1026"/>
      <c r="AE33" s="1027"/>
      <c r="AF33" s="1022">
        <v>60</v>
      </c>
      <c r="AG33" s="1023"/>
      <c r="AH33" s="1023"/>
      <c r="AI33" s="1023"/>
      <c r="AJ33" s="1024"/>
      <c r="AK33" s="967">
        <v>3</v>
      </c>
      <c r="AL33" s="958"/>
      <c r="AM33" s="958"/>
      <c r="AN33" s="958"/>
      <c r="AO33" s="958"/>
      <c r="AP33" s="958" t="s">
        <v>551</v>
      </c>
      <c r="AQ33" s="958"/>
      <c r="AR33" s="958"/>
      <c r="AS33" s="958"/>
      <c r="AT33" s="958"/>
      <c r="AU33" s="958" t="s">
        <v>551</v>
      </c>
      <c r="AV33" s="958"/>
      <c r="AW33" s="958"/>
      <c r="AX33" s="958"/>
      <c r="AY33" s="958"/>
      <c r="AZ33" s="1028" t="s">
        <v>551</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395</v>
      </c>
      <c r="C34" s="1018"/>
      <c r="D34" s="1018"/>
      <c r="E34" s="1018"/>
      <c r="F34" s="1018"/>
      <c r="G34" s="1018"/>
      <c r="H34" s="1018"/>
      <c r="I34" s="1018"/>
      <c r="J34" s="1018"/>
      <c r="K34" s="1018"/>
      <c r="L34" s="1018"/>
      <c r="M34" s="1018"/>
      <c r="N34" s="1018"/>
      <c r="O34" s="1018"/>
      <c r="P34" s="1019"/>
      <c r="Q34" s="1025">
        <v>6764</v>
      </c>
      <c r="R34" s="1026"/>
      <c r="S34" s="1026"/>
      <c r="T34" s="1026"/>
      <c r="U34" s="1026"/>
      <c r="V34" s="1026">
        <v>7399</v>
      </c>
      <c r="W34" s="1026"/>
      <c r="X34" s="1026"/>
      <c r="Y34" s="1026"/>
      <c r="Z34" s="1026"/>
      <c r="AA34" s="1026">
        <v>-635</v>
      </c>
      <c r="AB34" s="1026"/>
      <c r="AC34" s="1026"/>
      <c r="AD34" s="1026"/>
      <c r="AE34" s="1027"/>
      <c r="AF34" s="1022">
        <v>1141</v>
      </c>
      <c r="AG34" s="1023"/>
      <c r="AH34" s="1023"/>
      <c r="AI34" s="1023"/>
      <c r="AJ34" s="1024"/>
      <c r="AK34" s="967">
        <v>194</v>
      </c>
      <c r="AL34" s="958"/>
      <c r="AM34" s="958"/>
      <c r="AN34" s="958"/>
      <c r="AO34" s="958"/>
      <c r="AP34" s="958">
        <v>6144</v>
      </c>
      <c r="AQ34" s="958"/>
      <c r="AR34" s="958"/>
      <c r="AS34" s="958"/>
      <c r="AT34" s="958"/>
      <c r="AU34" s="958">
        <v>4706</v>
      </c>
      <c r="AV34" s="958"/>
      <c r="AW34" s="958"/>
      <c r="AX34" s="958"/>
      <c r="AY34" s="958"/>
      <c r="AZ34" s="1028" t="s">
        <v>551</v>
      </c>
      <c r="BA34" s="1028"/>
      <c r="BB34" s="1028"/>
      <c r="BC34" s="1028"/>
      <c r="BD34" s="1028"/>
      <c r="BE34" s="959" t="s">
        <v>393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396</v>
      </c>
      <c r="C35" s="1018"/>
      <c r="D35" s="1018"/>
      <c r="E35" s="1018"/>
      <c r="F35" s="1018"/>
      <c r="G35" s="1018"/>
      <c r="H35" s="1018"/>
      <c r="I35" s="1018"/>
      <c r="J35" s="1018"/>
      <c r="K35" s="1018"/>
      <c r="L35" s="1018"/>
      <c r="M35" s="1018"/>
      <c r="N35" s="1018"/>
      <c r="O35" s="1018"/>
      <c r="P35" s="1019"/>
      <c r="Q35" s="1025">
        <v>1356</v>
      </c>
      <c r="R35" s="1026"/>
      <c r="S35" s="1026"/>
      <c r="T35" s="1026"/>
      <c r="U35" s="1026"/>
      <c r="V35" s="1026">
        <v>1141</v>
      </c>
      <c r="W35" s="1026"/>
      <c r="X35" s="1026"/>
      <c r="Y35" s="1026"/>
      <c r="Z35" s="1026"/>
      <c r="AA35" s="1026">
        <v>214</v>
      </c>
      <c r="AB35" s="1026"/>
      <c r="AC35" s="1026"/>
      <c r="AD35" s="1026"/>
      <c r="AE35" s="1027"/>
      <c r="AF35" s="1022">
        <v>170</v>
      </c>
      <c r="AG35" s="1023"/>
      <c r="AH35" s="1023"/>
      <c r="AI35" s="1023"/>
      <c r="AJ35" s="1024"/>
      <c r="AK35" s="967">
        <v>49</v>
      </c>
      <c r="AL35" s="958"/>
      <c r="AM35" s="958"/>
      <c r="AN35" s="958"/>
      <c r="AO35" s="958"/>
      <c r="AP35" s="958">
        <v>5146</v>
      </c>
      <c r="AQ35" s="958"/>
      <c r="AR35" s="958"/>
      <c r="AS35" s="958"/>
      <c r="AT35" s="958"/>
      <c r="AU35" s="958">
        <v>2825</v>
      </c>
      <c r="AV35" s="958"/>
      <c r="AW35" s="958"/>
      <c r="AX35" s="958"/>
      <c r="AY35" s="958"/>
      <c r="AZ35" s="1028" t="s">
        <v>551</v>
      </c>
      <c r="BA35" s="1028"/>
      <c r="BB35" s="1028"/>
      <c r="BC35" s="1028"/>
      <c r="BD35" s="1028"/>
      <c r="BE35" s="959" t="s">
        <v>393</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397</v>
      </c>
      <c r="C36" s="1018"/>
      <c r="D36" s="1018"/>
      <c r="E36" s="1018"/>
      <c r="F36" s="1018"/>
      <c r="G36" s="1018"/>
      <c r="H36" s="1018"/>
      <c r="I36" s="1018"/>
      <c r="J36" s="1018"/>
      <c r="K36" s="1018"/>
      <c r="L36" s="1018"/>
      <c r="M36" s="1018"/>
      <c r="N36" s="1018"/>
      <c r="O36" s="1018"/>
      <c r="P36" s="1019"/>
      <c r="Q36" s="1025">
        <v>89</v>
      </c>
      <c r="R36" s="1026"/>
      <c r="S36" s="1026"/>
      <c r="T36" s="1026"/>
      <c r="U36" s="1026"/>
      <c r="V36" s="1026">
        <v>82</v>
      </c>
      <c r="W36" s="1026"/>
      <c r="X36" s="1026"/>
      <c r="Y36" s="1026"/>
      <c r="Z36" s="1026"/>
      <c r="AA36" s="1026">
        <v>7</v>
      </c>
      <c r="AB36" s="1026"/>
      <c r="AC36" s="1026"/>
      <c r="AD36" s="1026"/>
      <c r="AE36" s="1027"/>
      <c r="AF36" s="1022">
        <v>7</v>
      </c>
      <c r="AG36" s="1023"/>
      <c r="AH36" s="1023"/>
      <c r="AI36" s="1023"/>
      <c r="AJ36" s="1024"/>
      <c r="AK36" s="967" t="s">
        <v>551</v>
      </c>
      <c r="AL36" s="958"/>
      <c r="AM36" s="958"/>
      <c r="AN36" s="958"/>
      <c r="AO36" s="958"/>
      <c r="AP36" s="958" t="s">
        <v>551</v>
      </c>
      <c r="AQ36" s="958"/>
      <c r="AR36" s="958"/>
      <c r="AS36" s="958"/>
      <c r="AT36" s="958"/>
      <c r="AU36" s="958" t="s">
        <v>551</v>
      </c>
      <c r="AV36" s="958"/>
      <c r="AW36" s="958"/>
      <c r="AX36" s="958"/>
      <c r="AY36" s="958"/>
      <c r="AZ36" s="1028" t="s">
        <v>551</v>
      </c>
      <c r="BA36" s="1028"/>
      <c r="BB36" s="1028"/>
      <c r="BC36" s="1028"/>
      <c r="BD36" s="1028"/>
      <c r="BE36" s="959" t="s">
        <v>398</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6368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552</v>
      </c>
      <c r="C68" s="973"/>
      <c r="D68" s="973"/>
      <c r="E68" s="973"/>
      <c r="F68" s="973"/>
      <c r="G68" s="973"/>
      <c r="H68" s="973"/>
      <c r="I68" s="973"/>
      <c r="J68" s="973"/>
      <c r="K68" s="973"/>
      <c r="L68" s="973"/>
      <c r="M68" s="973"/>
      <c r="N68" s="973"/>
      <c r="O68" s="973"/>
      <c r="P68" s="974"/>
      <c r="Q68" s="975">
        <v>8593</v>
      </c>
      <c r="R68" s="969"/>
      <c r="S68" s="969"/>
      <c r="T68" s="969"/>
      <c r="U68" s="969"/>
      <c r="V68" s="969">
        <v>7983</v>
      </c>
      <c r="W68" s="969"/>
      <c r="X68" s="969"/>
      <c r="Y68" s="969"/>
      <c r="Z68" s="969"/>
      <c r="AA68" s="969">
        <v>610</v>
      </c>
      <c r="AB68" s="969"/>
      <c r="AC68" s="969"/>
      <c r="AD68" s="969"/>
      <c r="AE68" s="969"/>
      <c r="AF68" s="969">
        <v>610</v>
      </c>
      <c r="AG68" s="969"/>
      <c r="AH68" s="969"/>
      <c r="AI68" s="969"/>
      <c r="AJ68" s="969"/>
      <c r="AK68" s="969">
        <v>58</v>
      </c>
      <c r="AL68" s="969"/>
      <c r="AM68" s="969"/>
      <c r="AN68" s="969"/>
      <c r="AO68" s="969"/>
      <c r="AP68" s="969" t="s">
        <v>551</v>
      </c>
      <c r="AQ68" s="969"/>
      <c r="AR68" s="969"/>
      <c r="AS68" s="969"/>
      <c r="AT68" s="969"/>
      <c r="AU68" s="969" t="s">
        <v>551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553</v>
      </c>
      <c r="C69" s="962"/>
      <c r="D69" s="962"/>
      <c r="E69" s="962"/>
      <c r="F69" s="962"/>
      <c r="G69" s="962"/>
      <c r="H69" s="962"/>
      <c r="I69" s="962"/>
      <c r="J69" s="962"/>
      <c r="K69" s="962"/>
      <c r="L69" s="962"/>
      <c r="M69" s="962"/>
      <c r="N69" s="962"/>
      <c r="O69" s="962"/>
      <c r="P69" s="963"/>
      <c r="Q69" s="964">
        <v>46</v>
      </c>
      <c r="R69" s="958"/>
      <c r="S69" s="958"/>
      <c r="T69" s="958"/>
      <c r="U69" s="958"/>
      <c r="V69" s="958">
        <v>42</v>
      </c>
      <c r="W69" s="958"/>
      <c r="X69" s="958"/>
      <c r="Y69" s="958"/>
      <c r="Z69" s="958"/>
      <c r="AA69" s="958">
        <v>3</v>
      </c>
      <c r="AB69" s="958"/>
      <c r="AC69" s="958"/>
      <c r="AD69" s="958"/>
      <c r="AE69" s="958"/>
      <c r="AF69" s="958">
        <v>3</v>
      </c>
      <c r="AG69" s="958"/>
      <c r="AH69" s="958"/>
      <c r="AI69" s="958"/>
      <c r="AJ69" s="958"/>
      <c r="AK69" s="958" t="s">
        <v>567</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554</v>
      </c>
      <c r="C70" s="962"/>
      <c r="D70" s="962"/>
      <c r="E70" s="962"/>
      <c r="F70" s="962"/>
      <c r="G70" s="962"/>
      <c r="H70" s="962"/>
      <c r="I70" s="962"/>
      <c r="J70" s="962"/>
      <c r="K70" s="962"/>
      <c r="L70" s="962"/>
      <c r="M70" s="962"/>
      <c r="N70" s="962"/>
      <c r="O70" s="962"/>
      <c r="P70" s="963"/>
      <c r="Q70" s="964">
        <v>117</v>
      </c>
      <c r="R70" s="958"/>
      <c r="S70" s="958"/>
      <c r="T70" s="958"/>
      <c r="U70" s="958"/>
      <c r="V70" s="958">
        <v>103</v>
      </c>
      <c r="W70" s="958"/>
      <c r="X70" s="958"/>
      <c r="Y70" s="958"/>
      <c r="Z70" s="958"/>
      <c r="AA70" s="958">
        <v>14</v>
      </c>
      <c r="AB70" s="958"/>
      <c r="AC70" s="958"/>
      <c r="AD70" s="958"/>
      <c r="AE70" s="958"/>
      <c r="AF70" s="958">
        <v>14</v>
      </c>
      <c r="AG70" s="958"/>
      <c r="AH70" s="958"/>
      <c r="AI70" s="958"/>
      <c r="AJ70" s="958"/>
      <c r="AK70" s="958" t="s">
        <v>567</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555</v>
      </c>
      <c r="C71" s="962"/>
      <c r="D71" s="962"/>
      <c r="E71" s="962"/>
      <c r="F71" s="962"/>
      <c r="G71" s="962"/>
      <c r="H71" s="962"/>
      <c r="I71" s="962"/>
      <c r="J71" s="962"/>
      <c r="K71" s="962"/>
      <c r="L71" s="962"/>
      <c r="M71" s="962"/>
      <c r="N71" s="962"/>
      <c r="O71" s="962"/>
      <c r="P71" s="963"/>
      <c r="Q71" s="964">
        <v>110</v>
      </c>
      <c r="R71" s="958"/>
      <c r="S71" s="958"/>
      <c r="T71" s="958"/>
      <c r="U71" s="958"/>
      <c r="V71" s="958">
        <v>93</v>
      </c>
      <c r="W71" s="958"/>
      <c r="X71" s="958"/>
      <c r="Y71" s="958"/>
      <c r="Z71" s="958"/>
      <c r="AA71" s="958">
        <v>17</v>
      </c>
      <c r="AB71" s="958"/>
      <c r="AC71" s="958"/>
      <c r="AD71" s="958"/>
      <c r="AE71" s="958"/>
      <c r="AF71" s="958">
        <v>17</v>
      </c>
      <c r="AG71" s="958"/>
      <c r="AH71" s="958"/>
      <c r="AI71" s="958"/>
      <c r="AJ71" s="958"/>
      <c r="AK71" s="958" t="s">
        <v>567</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566</v>
      </c>
      <c r="C72" s="962"/>
      <c r="D72" s="962"/>
      <c r="E72" s="962"/>
      <c r="F72" s="962"/>
      <c r="G72" s="962"/>
      <c r="H72" s="962"/>
      <c r="I72" s="962"/>
      <c r="J72" s="962"/>
      <c r="K72" s="962"/>
      <c r="L72" s="962"/>
      <c r="M72" s="962"/>
      <c r="N72" s="962"/>
      <c r="O72" s="962"/>
      <c r="P72" s="963"/>
      <c r="Q72" s="964">
        <v>293727</v>
      </c>
      <c r="R72" s="958"/>
      <c r="S72" s="958"/>
      <c r="T72" s="958"/>
      <c r="U72" s="958"/>
      <c r="V72" s="958">
        <v>290111</v>
      </c>
      <c r="W72" s="958"/>
      <c r="X72" s="958"/>
      <c r="Y72" s="958"/>
      <c r="Z72" s="958"/>
      <c r="AA72" s="958">
        <v>3616</v>
      </c>
      <c r="AB72" s="958"/>
      <c r="AC72" s="958"/>
      <c r="AD72" s="958"/>
      <c r="AE72" s="958"/>
      <c r="AF72" s="958">
        <v>3616</v>
      </c>
      <c r="AG72" s="958"/>
      <c r="AH72" s="958"/>
      <c r="AI72" s="958"/>
      <c r="AJ72" s="958"/>
      <c r="AK72" s="958">
        <v>27</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4260</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178</v>
      </c>
      <c r="CS102" s="940"/>
      <c r="CT102" s="940"/>
      <c r="CU102" s="940"/>
      <c r="CV102" s="941"/>
      <c r="CW102" s="939">
        <v>54</v>
      </c>
      <c r="CX102" s="940"/>
      <c r="CY102" s="940"/>
      <c r="CZ102" s="940"/>
      <c r="DA102" s="941"/>
      <c r="DB102" s="939">
        <v>2351</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6838876</v>
      </c>
      <c r="AB110" s="876"/>
      <c r="AC110" s="876"/>
      <c r="AD110" s="876"/>
      <c r="AE110" s="877"/>
      <c r="AF110" s="878">
        <v>6558856</v>
      </c>
      <c r="AG110" s="876"/>
      <c r="AH110" s="876"/>
      <c r="AI110" s="876"/>
      <c r="AJ110" s="877"/>
      <c r="AK110" s="878">
        <v>6191418</v>
      </c>
      <c r="AL110" s="876"/>
      <c r="AM110" s="876"/>
      <c r="AN110" s="876"/>
      <c r="AO110" s="877"/>
      <c r="AP110" s="879">
        <v>20.2</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51601166</v>
      </c>
      <c r="BR110" s="829"/>
      <c r="BS110" s="829"/>
      <c r="BT110" s="829"/>
      <c r="BU110" s="829"/>
      <c r="BV110" s="829">
        <v>48595372</v>
      </c>
      <c r="BW110" s="829"/>
      <c r="BX110" s="829"/>
      <c r="BY110" s="829"/>
      <c r="BZ110" s="829"/>
      <c r="CA110" s="829">
        <v>46603358</v>
      </c>
      <c r="CB110" s="829"/>
      <c r="CC110" s="829"/>
      <c r="CD110" s="829"/>
      <c r="CE110" s="829"/>
      <c r="CF110" s="853">
        <v>152.19999999999999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4834371</v>
      </c>
      <c r="BR112" s="804"/>
      <c r="BS112" s="804"/>
      <c r="BT112" s="804"/>
      <c r="BU112" s="804"/>
      <c r="BV112" s="804">
        <v>4446818</v>
      </c>
      <c r="BW112" s="804"/>
      <c r="BX112" s="804"/>
      <c r="BY112" s="804"/>
      <c r="BZ112" s="804"/>
      <c r="CA112" s="804">
        <v>7786437</v>
      </c>
      <c r="CB112" s="804"/>
      <c r="CC112" s="804"/>
      <c r="CD112" s="804"/>
      <c r="CE112" s="804"/>
      <c r="CF112" s="862">
        <v>25.4</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702039</v>
      </c>
      <c r="AB113" s="906"/>
      <c r="AC113" s="906"/>
      <c r="AD113" s="906"/>
      <c r="AE113" s="907"/>
      <c r="AF113" s="908">
        <v>633509</v>
      </c>
      <c r="AG113" s="906"/>
      <c r="AH113" s="906"/>
      <c r="AI113" s="906"/>
      <c r="AJ113" s="907"/>
      <c r="AK113" s="908">
        <v>567600</v>
      </c>
      <c r="AL113" s="906"/>
      <c r="AM113" s="906"/>
      <c r="AN113" s="906"/>
      <c r="AO113" s="907"/>
      <c r="AP113" s="909">
        <v>1.9</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5788220</v>
      </c>
      <c r="BR114" s="804"/>
      <c r="BS114" s="804"/>
      <c r="BT114" s="804"/>
      <c r="BU114" s="804"/>
      <c r="BV114" s="804">
        <v>5804545</v>
      </c>
      <c r="BW114" s="804"/>
      <c r="BX114" s="804"/>
      <c r="BY114" s="804"/>
      <c r="BZ114" s="804"/>
      <c r="CA114" s="804">
        <v>5788356</v>
      </c>
      <c r="CB114" s="804"/>
      <c r="CC114" s="804"/>
      <c r="CD114" s="804"/>
      <c r="CE114" s="804"/>
      <c r="CF114" s="862">
        <v>18.899999999999999</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1511</v>
      </c>
      <c r="AB115" s="906"/>
      <c r="AC115" s="906"/>
      <c r="AD115" s="906"/>
      <c r="AE115" s="907"/>
      <c r="AF115" s="908">
        <v>1334</v>
      </c>
      <c r="AG115" s="906"/>
      <c r="AH115" s="906"/>
      <c r="AI115" s="906"/>
      <c r="AJ115" s="907"/>
      <c r="AK115" s="908">
        <v>1711</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7542426</v>
      </c>
      <c r="AB117" s="890"/>
      <c r="AC117" s="890"/>
      <c r="AD117" s="890"/>
      <c r="AE117" s="891"/>
      <c r="AF117" s="892">
        <v>7193699</v>
      </c>
      <c r="AG117" s="890"/>
      <c r="AH117" s="890"/>
      <c r="AI117" s="890"/>
      <c r="AJ117" s="891"/>
      <c r="AK117" s="892">
        <v>6760729</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62223757</v>
      </c>
      <c r="BR119" s="832"/>
      <c r="BS119" s="832"/>
      <c r="BT119" s="832"/>
      <c r="BU119" s="832"/>
      <c r="BV119" s="832">
        <v>58846735</v>
      </c>
      <c r="BW119" s="832"/>
      <c r="BX119" s="832"/>
      <c r="BY119" s="832"/>
      <c r="BZ119" s="832"/>
      <c r="CA119" s="832">
        <v>60178151</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26985993</v>
      </c>
      <c r="BR120" s="829"/>
      <c r="BS120" s="829"/>
      <c r="BT120" s="829"/>
      <c r="BU120" s="829"/>
      <c r="BV120" s="829">
        <v>25818147</v>
      </c>
      <c r="BW120" s="829"/>
      <c r="BX120" s="829"/>
      <c r="BY120" s="829"/>
      <c r="BZ120" s="829"/>
      <c r="CA120" s="829">
        <v>27494069</v>
      </c>
      <c r="CB120" s="829"/>
      <c r="CC120" s="829"/>
      <c r="CD120" s="829"/>
      <c r="CE120" s="829"/>
      <c r="CF120" s="853">
        <v>89.8</v>
      </c>
      <c r="CG120" s="854"/>
      <c r="CH120" s="854"/>
      <c r="CI120" s="854"/>
      <c r="CJ120" s="854"/>
      <c r="CK120" s="855" t="s">
        <v>449</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786411</v>
      </c>
      <c r="DH120" s="829"/>
      <c r="DI120" s="829"/>
      <c r="DJ120" s="829"/>
      <c r="DK120" s="829"/>
      <c r="DL120" s="829">
        <v>1229137</v>
      </c>
      <c r="DM120" s="829"/>
      <c r="DN120" s="829"/>
      <c r="DO120" s="829"/>
      <c r="DP120" s="829"/>
      <c r="DQ120" s="829">
        <v>4705930</v>
      </c>
      <c r="DR120" s="829"/>
      <c r="DS120" s="829"/>
      <c r="DT120" s="829"/>
      <c r="DU120" s="829"/>
      <c r="DV120" s="830">
        <v>15.4</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2959633</v>
      </c>
      <c r="BR121" s="804"/>
      <c r="BS121" s="804"/>
      <c r="BT121" s="804"/>
      <c r="BU121" s="804"/>
      <c r="BV121" s="804">
        <v>2230058</v>
      </c>
      <c r="BW121" s="804"/>
      <c r="BX121" s="804"/>
      <c r="BY121" s="804"/>
      <c r="BZ121" s="804"/>
      <c r="CA121" s="804">
        <v>2332363</v>
      </c>
      <c r="CB121" s="804"/>
      <c r="CC121" s="804"/>
      <c r="CD121" s="804"/>
      <c r="CE121" s="804"/>
      <c r="CF121" s="862">
        <v>7.6</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3757864</v>
      </c>
      <c r="DH121" s="804"/>
      <c r="DI121" s="804"/>
      <c r="DJ121" s="804"/>
      <c r="DK121" s="804"/>
      <c r="DL121" s="804">
        <v>2947706</v>
      </c>
      <c r="DM121" s="804"/>
      <c r="DN121" s="804"/>
      <c r="DO121" s="804"/>
      <c r="DP121" s="804"/>
      <c r="DQ121" s="804">
        <v>2825053</v>
      </c>
      <c r="DR121" s="804"/>
      <c r="DS121" s="804"/>
      <c r="DT121" s="804"/>
      <c r="DU121" s="804"/>
      <c r="DV121" s="781">
        <v>9.1999999999999993</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42750885</v>
      </c>
      <c r="BR122" s="832"/>
      <c r="BS122" s="832"/>
      <c r="BT122" s="832"/>
      <c r="BU122" s="832"/>
      <c r="BV122" s="832">
        <v>40389613</v>
      </c>
      <c r="BW122" s="832"/>
      <c r="BX122" s="832"/>
      <c r="BY122" s="832"/>
      <c r="BZ122" s="832"/>
      <c r="CA122" s="832">
        <v>40340364</v>
      </c>
      <c r="CB122" s="832"/>
      <c r="CC122" s="832"/>
      <c r="CD122" s="832"/>
      <c r="CE122" s="832"/>
      <c r="CF122" s="833">
        <v>131.80000000000001</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290096</v>
      </c>
      <c r="DH122" s="804"/>
      <c r="DI122" s="804"/>
      <c r="DJ122" s="804"/>
      <c r="DK122" s="804"/>
      <c r="DL122" s="804">
        <v>269975</v>
      </c>
      <c r="DM122" s="804"/>
      <c r="DN122" s="804"/>
      <c r="DO122" s="804"/>
      <c r="DP122" s="804"/>
      <c r="DQ122" s="804">
        <v>255454</v>
      </c>
      <c r="DR122" s="804"/>
      <c r="DS122" s="804"/>
      <c r="DT122" s="804"/>
      <c r="DU122" s="804"/>
      <c r="DV122" s="781">
        <v>0.8</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72696511</v>
      </c>
      <c r="BR123" s="820"/>
      <c r="BS123" s="820"/>
      <c r="BT123" s="820"/>
      <c r="BU123" s="820"/>
      <c r="BV123" s="820">
        <v>68437818</v>
      </c>
      <c r="BW123" s="820"/>
      <c r="BX123" s="820"/>
      <c r="BY123" s="820"/>
      <c r="BZ123" s="820"/>
      <c r="CA123" s="820">
        <v>70166796</v>
      </c>
      <c r="CB123" s="820"/>
      <c r="CC123" s="820"/>
      <c r="CD123" s="820"/>
      <c r="CE123" s="820"/>
      <c r="CF123" s="735"/>
      <c r="CG123" s="736"/>
      <c r="CH123" s="736"/>
      <c r="CI123" s="736"/>
      <c r="CJ123" s="821"/>
      <c r="CK123" s="856"/>
      <c r="CL123" s="842"/>
      <c r="CM123" s="842"/>
      <c r="CN123" s="842"/>
      <c r="CO123" s="843"/>
      <c r="CP123" s="822" t="s">
        <v>397</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1511</v>
      </c>
      <c r="AB127" s="767"/>
      <c r="AC127" s="767"/>
      <c r="AD127" s="767"/>
      <c r="AE127" s="768"/>
      <c r="AF127" s="769">
        <v>1334</v>
      </c>
      <c r="AG127" s="767"/>
      <c r="AH127" s="767"/>
      <c r="AI127" s="767"/>
      <c r="AJ127" s="768"/>
      <c r="AK127" s="769">
        <v>1711</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401181</v>
      </c>
      <c r="AB128" s="788"/>
      <c r="AC128" s="788"/>
      <c r="AD128" s="788"/>
      <c r="AE128" s="789"/>
      <c r="AF128" s="790">
        <v>465125</v>
      </c>
      <c r="AG128" s="788"/>
      <c r="AH128" s="788"/>
      <c r="AI128" s="788"/>
      <c r="AJ128" s="789"/>
      <c r="AK128" s="790">
        <v>520535</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35411758</v>
      </c>
      <c r="AB129" s="767"/>
      <c r="AC129" s="767"/>
      <c r="AD129" s="767"/>
      <c r="AE129" s="768"/>
      <c r="AF129" s="769">
        <v>34669626</v>
      </c>
      <c r="AG129" s="767"/>
      <c r="AH129" s="767"/>
      <c r="AI129" s="767"/>
      <c r="AJ129" s="768"/>
      <c r="AK129" s="769">
        <v>35275325</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16.600000000000001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5060616</v>
      </c>
      <c r="AB130" s="767"/>
      <c r="AC130" s="767"/>
      <c r="AD130" s="767"/>
      <c r="AE130" s="768"/>
      <c r="AF130" s="769">
        <v>4926599</v>
      </c>
      <c r="AG130" s="767"/>
      <c r="AH130" s="767"/>
      <c r="AI130" s="767"/>
      <c r="AJ130" s="768"/>
      <c r="AK130" s="769">
        <v>4658789</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30351142</v>
      </c>
      <c r="AB131" s="751"/>
      <c r="AC131" s="751"/>
      <c r="AD131" s="751"/>
      <c r="AE131" s="752"/>
      <c r="AF131" s="753">
        <v>29743027</v>
      </c>
      <c r="AG131" s="751"/>
      <c r="AH131" s="751"/>
      <c r="AI131" s="751"/>
      <c r="AJ131" s="752"/>
      <c r="AK131" s="753">
        <v>30616536</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6.8551918079999998</v>
      </c>
      <c r="AB132" s="732"/>
      <c r="AC132" s="732"/>
      <c r="AD132" s="732"/>
      <c r="AE132" s="733"/>
      <c r="AF132" s="734">
        <v>6.0584788500000002</v>
      </c>
      <c r="AG132" s="732"/>
      <c r="AH132" s="732"/>
      <c r="AI132" s="732"/>
      <c r="AJ132" s="733"/>
      <c r="AK132" s="734">
        <v>5.1651989629999999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6.6</v>
      </c>
      <c r="AB133" s="711"/>
      <c r="AC133" s="711"/>
      <c r="AD133" s="711"/>
      <c r="AE133" s="712"/>
      <c r="AF133" s="710">
        <v>6.5</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bP2X6JAPfo2J/3t8vt9MpHURODLnSrdfQ59KUcFu76ydOOnyIsFQ2/jBxucUWZ3p7OTOKa3w++wAYWfAZF1MQ==" saltValue="DWqgW2YVPT8P07e7OsDv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l+gAnsDSYigUH+xRC3DtGf+Xu9VyY/ZVe+QXBpurb+VKqMYv9/k0JtKQWP1y1eFcmngNRZO/mMAgP1lSLLNcg==" saltValue="2Wf5R8lFXk5P3MUSA8AD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yQZn9gRXlpz5Jt298GsxTwSzNeWO/ta4EEEqLbIQdUzvOaH6MxyaP0XgCEfMm0heu0yb19JWJzn1TIC2IPa7Q==" saltValue="zHU4m+l6dHSys3HXxIsc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10182380</v>
      </c>
      <c r="AP9" s="274">
        <v>82130</v>
      </c>
      <c r="AQ9" s="275">
        <v>63160</v>
      </c>
      <c r="AR9" s="276">
        <v>30</v>
      </c>
    </row>
    <row r="10" spans="1:46" ht="13.5" customHeight="1" x14ac:dyDescent="0.15">
      <c r="A10" s="259"/>
      <c r="AK10" s="1117" t="s">
        <v>488</v>
      </c>
      <c r="AL10" s="1118"/>
      <c r="AM10" s="1118"/>
      <c r="AN10" s="1119"/>
      <c r="AO10" s="277">
        <v>2700</v>
      </c>
      <c r="AP10" s="277">
        <v>22</v>
      </c>
      <c r="AQ10" s="278">
        <v>4257</v>
      </c>
      <c r="AR10" s="279">
        <v>-99.5</v>
      </c>
    </row>
    <row r="11" spans="1:46" ht="13.5" customHeight="1" x14ac:dyDescent="0.15">
      <c r="A11" s="259"/>
      <c r="AK11" s="1117" t="s">
        <v>489</v>
      </c>
      <c r="AL11" s="1118"/>
      <c r="AM11" s="1118"/>
      <c r="AN11" s="1119"/>
      <c r="AO11" s="277" t="s">
        <v>490</v>
      </c>
      <c r="AP11" s="277" t="s">
        <v>490</v>
      </c>
      <c r="AQ11" s="278">
        <v>595</v>
      </c>
      <c r="AR11" s="279" t="s">
        <v>490</v>
      </c>
    </row>
    <row r="12" spans="1:46" ht="13.5" customHeight="1" x14ac:dyDescent="0.15">
      <c r="A12" s="259"/>
      <c r="AK12" s="1117" t="s">
        <v>491</v>
      </c>
      <c r="AL12" s="1118"/>
      <c r="AM12" s="1118"/>
      <c r="AN12" s="1119"/>
      <c r="AO12" s="277" t="s">
        <v>490</v>
      </c>
      <c r="AP12" s="277" t="s">
        <v>490</v>
      </c>
      <c r="AQ12" s="278">
        <v>9</v>
      </c>
      <c r="AR12" s="279" t="s">
        <v>490</v>
      </c>
    </row>
    <row r="13" spans="1:46" ht="13.5" customHeight="1" x14ac:dyDescent="0.15">
      <c r="A13" s="259"/>
      <c r="AK13" s="1117" t="s">
        <v>492</v>
      </c>
      <c r="AL13" s="1118"/>
      <c r="AM13" s="1118"/>
      <c r="AN13" s="1119"/>
      <c r="AO13" s="277">
        <v>229944</v>
      </c>
      <c r="AP13" s="277">
        <v>1855</v>
      </c>
      <c r="AQ13" s="278">
        <v>2608</v>
      </c>
      <c r="AR13" s="279">
        <v>-28.9</v>
      </c>
    </row>
    <row r="14" spans="1:46" ht="13.5" customHeight="1" x14ac:dyDescent="0.15">
      <c r="A14" s="259"/>
      <c r="AK14" s="1117" t="s">
        <v>493</v>
      </c>
      <c r="AL14" s="1118"/>
      <c r="AM14" s="1118"/>
      <c r="AN14" s="1119"/>
      <c r="AO14" s="277">
        <v>456136</v>
      </c>
      <c r="AP14" s="277">
        <v>3679</v>
      </c>
      <c r="AQ14" s="278">
        <v>1202</v>
      </c>
      <c r="AR14" s="279">
        <v>206.1</v>
      </c>
    </row>
    <row r="15" spans="1:46" ht="13.5" customHeight="1" x14ac:dyDescent="0.15">
      <c r="A15" s="259"/>
      <c r="AK15" s="1120" t="s">
        <v>494</v>
      </c>
      <c r="AL15" s="1121"/>
      <c r="AM15" s="1121"/>
      <c r="AN15" s="1122"/>
      <c r="AO15" s="277">
        <v>-643016</v>
      </c>
      <c r="AP15" s="277">
        <v>-5186</v>
      </c>
      <c r="AQ15" s="278">
        <v>-3084</v>
      </c>
      <c r="AR15" s="279">
        <v>68.2</v>
      </c>
    </row>
    <row r="16" spans="1:46" x14ac:dyDescent="0.15">
      <c r="A16" s="259"/>
      <c r="AK16" s="1120" t="s">
        <v>177</v>
      </c>
      <c r="AL16" s="1121"/>
      <c r="AM16" s="1121"/>
      <c r="AN16" s="1122"/>
      <c r="AO16" s="277">
        <v>10228144</v>
      </c>
      <c r="AP16" s="277">
        <v>82499</v>
      </c>
      <c r="AQ16" s="278">
        <v>68747</v>
      </c>
      <c r="AR16" s="279">
        <v>20</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8.1300000000000008</v>
      </c>
      <c r="AP21" s="290">
        <v>6.22</v>
      </c>
      <c r="AQ21" s="291">
        <v>1.91</v>
      </c>
      <c r="AS21" s="292"/>
      <c r="AT21" s="288"/>
    </row>
    <row r="22" spans="1:46" s="260" customFormat="1" x14ac:dyDescent="0.15">
      <c r="A22" s="288"/>
      <c r="AK22" s="1123" t="s">
        <v>500</v>
      </c>
      <c r="AL22" s="1124"/>
      <c r="AM22" s="1124"/>
      <c r="AN22" s="1125"/>
      <c r="AO22" s="293">
        <v>97.7</v>
      </c>
      <c r="AP22" s="294">
        <v>98.7</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6191418</v>
      </c>
      <c r="AP32" s="303">
        <v>49939</v>
      </c>
      <c r="AQ32" s="304">
        <v>33476</v>
      </c>
      <c r="AR32" s="305">
        <v>49.2</v>
      </c>
    </row>
    <row r="33" spans="1:46" ht="13.5" customHeight="1" x14ac:dyDescent="0.15">
      <c r="A33" s="259"/>
      <c r="AK33" s="1107" t="s">
        <v>505</v>
      </c>
      <c r="AL33" s="1108"/>
      <c r="AM33" s="1108"/>
      <c r="AN33" s="1109"/>
      <c r="AO33" s="303" t="s">
        <v>490</v>
      </c>
      <c r="AP33" s="303" t="s">
        <v>490</v>
      </c>
      <c r="AQ33" s="304" t="s">
        <v>490</v>
      </c>
      <c r="AR33" s="305" t="s">
        <v>490</v>
      </c>
    </row>
    <row r="34" spans="1:46" ht="27" customHeight="1" x14ac:dyDescent="0.15">
      <c r="A34" s="259"/>
      <c r="AK34" s="1107" t="s">
        <v>506</v>
      </c>
      <c r="AL34" s="1108"/>
      <c r="AM34" s="1108"/>
      <c r="AN34" s="1109"/>
      <c r="AO34" s="303" t="s">
        <v>490</v>
      </c>
      <c r="AP34" s="303" t="s">
        <v>490</v>
      </c>
      <c r="AQ34" s="304">
        <v>23</v>
      </c>
      <c r="AR34" s="305" t="s">
        <v>490</v>
      </c>
    </row>
    <row r="35" spans="1:46" ht="27" customHeight="1" x14ac:dyDescent="0.15">
      <c r="A35" s="259"/>
      <c r="AK35" s="1107" t="s">
        <v>507</v>
      </c>
      <c r="AL35" s="1108"/>
      <c r="AM35" s="1108"/>
      <c r="AN35" s="1109"/>
      <c r="AO35" s="303">
        <v>567600</v>
      </c>
      <c r="AP35" s="303">
        <v>4578</v>
      </c>
      <c r="AQ35" s="304">
        <v>5696</v>
      </c>
      <c r="AR35" s="305">
        <v>-19.600000000000001</v>
      </c>
    </row>
    <row r="36" spans="1:46" ht="27" customHeight="1" x14ac:dyDescent="0.15">
      <c r="A36" s="259"/>
      <c r="AK36" s="1107" t="s">
        <v>508</v>
      </c>
      <c r="AL36" s="1108"/>
      <c r="AM36" s="1108"/>
      <c r="AN36" s="1109"/>
      <c r="AO36" s="303" t="s">
        <v>490</v>
      </c>
      <c r="AP36" s="303" t="s">
        <v>490</v>
      </c>
      <c r="AQ36" s="304">
        <v>1273</v>
      </c>
      <c r="AR36" s="305" t="s">
        <v>490</v>
      </c>
    </row>
    <row r="37" spans="1:46" ht="13.5" customHeight="1" x14ac:dyDescent="0.15">
      <c r="A37" s="259"/>
      <c r="AK37" s="1107" t="s">
        <v>509</v>
      </c>
      <c r="AL37" s="1108"/>
      <c r="AM37" s="1108"/>
      <c r="AN37" s="1109"/>
      <c r="AO37" s="303">
        <v>1711</v>
      </c>
      <c r="AP37" s="303">
        <v>14</v>
      </c>
      <c r="AQ37" s="304">
        <v>486</v>
      </c>
      <c r="AR37" s="305">
        <v>-97.1</v>
      </c>
    </row>
    <row r="38" spans="1:46" ht="27" customHeight="1" x14ac:dyDescent="0.15">
      <c r="A38" s="259"/>
      <c r="AK38" s="1110" t="s">
        <v>510</v>
      </c>
      <c r="AL38" s="1111"/>
      <c r="AM38" s="1111"/>
      <c r="AN38" s="1112"/>
      <c r="AO38" s="306" t="s">
        <v>490</v>
      </c>
      <c r="AP38" s="306" t="s">
        <v>490</v>
      </c>
      <c r="AQ38" s="307">
        <v>0</v>
      </c>
      <c r="AR38" s="295" t="s">
        <v>490</v>
      </c>
      <c r="AS38" s="302"/>
    </row>
    <row r="39" spans="1:46" x14ac:dyDescent="0.15">
      <c r="A39" s="259"/>
      <c r="AK39" s="1110" t="s">
        <v>511</v>
      </c>
      <c r="AL39" s="1111"/>
      <c r="AM39" s="1111"/>
      <c r="AN39" s="1112"/>
      <c r="AO39" s="303">
        <v>-520535</v>
      </c>
      <c r="AP39" s="303">
        <v>-4199</v>
      </c>
      <c r="AQ39" s="304">
        <v>-6136</v>
      </c>
      <c r="AR39" s="305">
        <v>-31.6</v>
      </c>
      <c r="AS39" s="302"/>
    </row>
    <row r="40" spans="1:46" ht="27" customHeight="1" x14ac:dyDescent="0.15">
      <c r="A40" s="259"/>
      <c r="AK40" s="1107" t="s">
        <v>512</v>
      </c>
      <c r="AL40" s="1108"/>
      <c r="AM40" s="1108"/>
      <c r="AN40" s="1109"/>
      <c r="AO40" s="303">
        <v>-4658789</v>
      </c>
      <c r="AP40" s="303">
        <v>-37577</v>
      </c>
      <c r="AQ40" s="304">
        <v>-25079</v>
      </c>
      <c r="AR40" s="305">
        <v>49.8</v>
      </c>
      <c r="AS40" s="302"/>
    </row>
    <row r="41" spans="1:46" x14ac:dyDescent="0.15">
      <c r="A41" s="259"/>
      <c r="AK41" s="1113" t="s">
        <v>287</v>
      </c>
      <c r="AL41" s="1114"/>
      <c r="AM41" s="1114"/>
      <c r="AN41" s="1115"/>
      <c r="AO41" s="303">
        <v>1581405</v>
      </c>
      <c r="AP41" s="303">
        <v>12755</v>
      </c>
      <c r="AQ41" s="304">
        <v>9740</v>
      </c>
      <c r="AR41" s="305">
        <v>31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8923472</v>
      </c>
      <c r="AN51" s="325">
        <v>71121</v>
      </c>
      <c r="AO51" s="326">
        <v>34.4</v>
      </c>
      <c r="AP51" s="327">
        <v>42836</v>
      </c>
      <c r="AQ51" s="328">
        <v>-0.9</v>
      </c>
      <c r="AR51" s="329">
        <v>35.299999999999997</v>
      </c>
    </row>
    <row r="52" spans="1:44" x14ac:dyDescent="0.15">
      <c r="A52" s="259"/>
      <c r="AK52" s="330"/>
      <c r="AL52" s="331" t="s">
        <v>522</v>
      </c>
      <c r="AM52" s="332">
        <v>5203795</v>
      </c>
      <c r="AN52" s="333">
        <v>41475</v>
      </c>
      <c r="AO52" s="334">
        <v>37.799999999999997</v>
      </c>
      <c r="AP52" s="335">
        <v>22936</v>
      </c>
      <c r="AQ52" s="336">
        <v>1.4</v>
      </c>
      <c r="AR52" s="337">
        <v>36.4</v>
      </c>
    </row>
    <row r="53" spans="1:44" x14ac:dyDescent="0.15">
      <c r="A53" s="259"/>
      <c r="AK53" s="315" t="s">
        <v>523</v>
      </c>
      <c r="AL53" s="316"/>
      <c r="AM53" s="324">
        <v>9592263</v>
      </c>
      <c r="AN53" s="325">
        <v>76742</v>
      </c>
      <c r="AO53" s="326">
        <v>7.9</v>
      </c>
      <c r="AP53" s="327">
        <v>44161</v>
      </c>
      <c r="AQ53" s="328">
        <v>3.1</v>
      </c>
      <c r="AR53" s="329">
        <v>4.8</v>
      </c>
    </row>
    <row r="54" spans="1:44" x14ac:dyDescent="0.15">
      <c r="A54" s="259"/>
      <c r="AK54" s="330"/>
      <c r="AL54" s="331" t="s">
        <v>522</v>
      </c>
      <c r="AM54" s="332">
        <v>5333651</v>
      </c>
      <c r="AN54" s="333">
        <v>42672</v>
      </c>
      <c r="AO54" s="334">
        <v>2.9</v>
      </c>
      <c r="AP54" s="335">
        <v>23644</v>
      </c>
      <c r="AQ54" s="336">
        <v>3.1</v>
      </c>
      <c r="AR54" s="337">
        <v>-0.2</v>
      </c>
    </row>
    <row r="55" spans="1:44" x14ac:dyDescent="0.15">
      <c r="A55" s="259"/>
      <c r="AK55" s="315" t="s">
        <v>524</v>
      </c>
      <c r="AL55" s="316"/>
      <c r="AM55" s="324">
        <v>7854952</v>
      </c>
      <c r="AN55" s="325">
        <v>62927</v>
      </c>
      <c r="AO55" s="326">
        <v>-18</v>
      </c>
      <c r="AP55" s="327">
        <v>43955</v>
      </c>
      <c r="AQ55" s="328">
        <v>-0.5</v>
      </c>
      <c r="AR55" s="329">
        <v>-17.5</v>
      </c>
    </row>
    <row r="56" spans="1:44" x14ac:dyDescent="0.15">
      <c r="A56" s="259"/>
      <c r="AK56" s="330"/>
      <c r="AL56" s="331" t="s">
        <v>522</v>
      </c>
      <c r="AM56" s="332">
        <v>4613950</v>
      </c>
      <c r="AN56" s="333">
        <v>36963</v>
      </c>
      <c r="AO56" s="334">
        <v>-13.4</v>
      </c>
      <c r="AP56" s="335">
        <v>21318</v>
      </c>
      <c r="AQ56" s="336">
        <v>-9.8000000000000007</v>
      </c>
      <c r="AR56" s="337">
        <v>-3.6</v>
      </c>
    </row>
    <row r="57" spans="1:44" x14ac:dyDescent="0.15">
      <c r="A57" s="259"/>
      <c r="AK57" s="315" t="s">
        <v>525</v>
      </c>
      <c r="AL57" s="316"/>
      <c r="AM57" s="324">
        <v>7206609</v>
      </c>
      <c r="AN57" s="325">
        <v>57768</v>
      </c>
      <c r="AO57" s="326">
        <v>-8.1999999999999993</v>
      </c>
      <c r="AP57" s="327">
        <v>41921</v>
      </c>
      <c r="AQ57" s="328">
        <v>-4.5999999999999996</v>
      </c>
      <c r="AR57" s="329">
        <v>-3.6</v>
      </c>
    </row>
    <row r="58" spans="1:44" x14ac:dyDescent="0.15">
      <c r="A58" s="259"/>
      <c r="AK58" s="330"/>
      <c r="AL58" s="331" t="s">
        <v>522</v>
      </c>
      <c r="AM58" s="332">
        <v>4432559</v>
      </c>
      <c r="AN58" s="333">
        <v>35531</v>
      </c>
      <c r="AO58" s="334">
        <v>-3.9</v>
      </c>
      <c r="AP58" s="335">
        <v>21655</v>
      </c>
      <c r="AQ58" s="336">
        <v>1.6</v>
      </c>
      <c r="AR58" s="337">
        <v>-5.5</v>
      </c>
    </row>
    <row r="59" spans="1:44" x14ac:dyDescent="0.15">
      <c r="A59" s="259"/>
      <c r="AK59" s="315" t="s">
        <v>526</v>
      </c>
      <c r="AL59" s="316"/>
      <c r="AM59" s="324">
        <v>9437926</v>
      </c>
      <c r="AN59" s="325">
        <v>76125</v>
      </c>
      <c r="AO59" s="326">
        <v>31.8</v>
      </c>
      <c r="AP59" s="327">
        <v>44585</v>
      </c>
      <c r="AQ59" s="328">
        <v>6.4</v>
      </c>
      <c r="AR59" s="329">
        <v>25.4</v>
      </c>
    </row>
    <row r="60" spans="1:44" x14ac:dyDescent="0.15">
      <c r="A60" s="259"/>
      <c r="AK60" s="330"/>
      <c r="AL60" s="331" t="s">
        <v>522</v>
      </c>
      <c r="AM60" s="332">
        <v>5667114</v>
      </c>
      <c r="AN60" s="333">
        <v>45710</v>
      </c>
      <c r="AO60" s="334">
        <v>28.6</v>
      </c>
      <c r="AP60" s="335">
        <v>23077</v>
      </c>
      <c r="AQ60" s="336">
        <v>6.6</v>
      </c>
      <c r="AR60" s="337">
        <v>22</v>
      </c>
    </row>
    <row r="61" spans="1:44" x14ac:dyDescent="0.15">
      <c r="A61" s="259"/>
      <c r="AK61" s="315" t="s">
        <v>527</v>
      </c>
      <c r="AL61" s="338"/>
      <c r="AM61" s="324">
        <v>8603044</v>
      </c>
      <c r="AN61" s="325">
        <v>68937</v>
      </c>
      <c r="AO61" s="326">
        <v>9.6</v>
      </c>
      <c r="AP61" s="327">
        <v>43492</v>
      </c>
      <c r="AQ61" s="339">
        <v>0.7</v>
      </c>
      <c r="AR61" s="329">
        <v>8.9</v>
      </c>
    </row>
    <row r="62" spans="1:44" x14ac:dyDescent="0.15">
      <c r="A62" s="259"/>
      <c r="AK62" s="330"/>
      <c r="AL62" s="331" t="s">
        <v>522</v>
      </c>
      <c r="AM62" s="332">
        <v>5050214</v>
      </c>
      <c r="AN62" s="333">
        <v>40470</v>
      </c>
      <c r="AO62" s="334">
        <v>10.4</v>
      </c>
      <c r="AP62" s="335">
        <v>22526</v>
      </c>
      <c r="AQ62" s="336">
        <v>0.6</v>
      </c>
      <c r="AR62" s="337">
        <v>9.8000000000000007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GK7AroLZMvIjbcTuGSwr8yMhxje9ZfUWNo+pIj8jGSHmw+RIKrzqD/HV3CVkAlqg+HU3gAyfL7yClGjO9Fbvg==" saltValue="yrEd+Ge01kNKFleYMwYU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N6Jahfrfkp+X5/4K1/Ozl/nj9QKQ5D04swYefZleM9bxF+PHWHpKpR9eNEgIyE0CNY0LT7+dCzV/C/X4d40XJQ==" saltValue="nRlQYar8zaePbQx2yDC8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F3Nk7Sdy2fwwrIS9SA/WyJTVnbtLBzBmd7YGYb175dJhZtF3XdyNE9SCbkecOZDdenYAEAofZxDLVN4PdZL3UA==" saltValue="odAnRzH3qr0Gfjcq8Kgx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26.15</v>
      </c>
      <c r="G47" s="12">
        <v>22.81</v>
      </c>
      <c r="H47" s="12">
        <v>22</v>
      </c>
      <c r="I47" s="12">
        <v>22.12</v>
      </c>
      <c r="J47" s="13">
        <v>23.35</v>
      </c>
    </row>
    <row r="48" spans="2:10" ht="57.75" customHeight="1" x14ac:dyDescent="0.15">
      <c r="B48" s="14"/>
      <c r="C48" s="1128" t="s">
        <v>4</v>
      </c>
      <c r="D48" s="1128"/>
      <c r="E48" s="1129"/>
      <c r="F48" s="15">
        <v>5.83</v>
      </c>
      <c r="G48" s="16">
        <v>7.9</v>
      </c>
      <c r="H48" s="16">
        <v>8.86</v>
      </c>
      <c r="I48" s="16">
        <v>10.16</v>
      </c>
      <c r="J48" s="17">
        <v>9.2899999999999991</v>
      </c>
    </row>
    <row r="49" spans="2:10" ht="57.75" customHeight="1" thickBot="1" x14ac:dyDescent="0.2">
      <c r="B49" s="18"/>
      <c r="C49" s="1130" t="s">
        <v>5</v>
      </c>
      <c r="D49" s="1130"/>
      <c r="E49" s="1131"/>
      <c r="F49" s="19" t="s">
        <v>534</v>
      </c>
      <c r="G49" s="20" t="s">
        <v>535</v>
      </c>
      <c r="H49" s="20">
        <v>1.19</v>
      </c>
      <c r="I49" s="20">
        <v>0.77</v>
      </c>
      <c r="J49" s="21">
        <v>0.91</v>
      </c>
    </row>
    <row r="50" spans="2:10" x14ac:dyDescent="0.15"/>
  </sheetData>
  <sheetProtection algorithmName="SHA-512" hashValue="ACZjnk0vQEcBGQdkrq7ARKynXVIcsBd7r8Uk+CpPMGEL5Qi9tf4VqcVVv8s9pa5MKPUUHEDt0QMCpamn4KJENA==" saltValue="JJS7yhk9XrbWa8hr9O76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11.07</v>
      </c>
      <c r="G34" s="33">
        <v>11.15</v>
      </c>
      <c r="H34" s="33">
        <v>11.15</v>
      </c>
      <c r="I34" s="33">
        <v>11.43</v>
      </c>
      <c r="J34" s="34">
        <v>12.08</v>
      </c>
      <c r="K34" s="22"/>
      <c r="L34" s="22"/>
      <c r="M34" s="22"/>
      <c r="N34" s="22"/>
      <c r="O34" s="22"/>
      <c r="P34" s="22"/>
    </row>
    <row r="35" spans="1:16" ht="39" customHeight="1" x14ac:dyDescent="0.15">
      <c r="A35" s="22"/>
      <c r="B35" s="35"/>
      <c r="C35" s="1132" t="s">
        <v>537</v>
      </c>
      <c r="D35" s="1132"/>
      <c r="E35" s="1133"/>
      <c r="F35" s="36">
        <v>5.82</v>
      </c>
      <c r="G35" s="37">
        <v>7.89</v>
      </c>
      <c r="H35" s="37">
        <v>8.85</v>
      </c>
      <c r="I35" s="37">
        <v>10.15</v>
      </c>
      <c r="J35" s="38">
        <v>9.2799999999999994</v>
      </c>
      <c r="K35" s="22"/>
      <c r="L35" s="22"/>
      <c r="M35" s="22"/>
      <c r="N35" s="22"/>
      <c r="O35" s="22"/>
      <c r="P35" s="22"/>
    </row>
    <row r="36" spans="1:16" ht="39" customHeight="1" x14ac:dyDescent="0.15">
      <c r="A36" s="22"/>
      <c r="B36" s="35"/>
      <c r="C36" s="1132" t="s">
        <v>538</v>
      </c>
      <c r="D36" s="1132"/>
      <c r="E36" s="1133"/>
      <c r="F36" s="36">
        <v>7.72</v>
      </c>
      <c r="G36" s="37">
        <v>7.39</v>
      </c>
      <c r="H36" s="37">
        <v>7.04</v>
      </c>
      <c r="I36" s="37">
        <v>5.61</v>
      </c>
      <c r="J36" s="38">
        <v>3.23</v>
      </c>
      <c r="K36" s="22"/>
      <c r="L36" s="22"/>
      <c r="M36" s="22"/>
      <c r="N36" s="22"/>
      <c r="O36" s="22"/>
      <c r="P36" s="22"/>
    </row>
    <row r="37" spans="1:16" ht="39" customHeight="1" x14ac:dyDescent="0.15">
      <c r="A37" s="22"/>
      <c r="B37" s="35"/>
      <c r="C37" s="1132" t="s">
        <v>539</v>
      </c>
      <c r="D37" s="1132"/>
      <c r="E37" s="1133"/>
      <c r="F37" s="36">
        <v>0.83</v>
      </c>
      <c r="G37" s="37">
        <v>1.24</v>
      </c>
      <c r="H37" s="37">
        <v>1.48</v>
      </c>
      <c r="I37" s="37">
        <v>1.64</v>
      </c>
      <c r="J37" s="38">
        <v>1.47</v>
      </c>
      <c r="K37" s="22"/>
      <c r="L37" s="22"/>
      <c r="M37" s="22"/>
      <c r="N37" s="22"/>
      <c r="O37" s="22"/>
      <c r="P37" s="22"/>
    </row>
    <row r="38" spans="1:16" ht="39" customHeight="1" x14ac:dyDescent="0.15">
      <c r="A38" s="22"/>
      <c r="B38" s="35"/>
      <c r="C38" s="1132" t="s">
        <v>540</v>
      </c>
      <c r="D38" s="1132"/>
      <c r="E38" s="1133"/>
      <c r="F38" s="36">
        <v>0.93</v>
      </c>
      <c r="G38" s="37">
        <v>0.42</v>
      </c>
      <c r="H38" s="37">
        <v>0.27</v>
      </c>
      <c r="I38" s="37">
        <v>0.2</v>
      </c>
      <c r="J38" s="38">
        <v>0.49</v>
      </c>
      <c r="K38" s="22"/>
      <c r="L38" s="22"/>
      <c r="M38" s="22"/>
      <c r="N38" s="22"/>
      <c r="O38" s="22"/>
      <c r="P38" s="22"/>
    </row>
    <row r="39" spans="1:16" ht="39" customHeight="1" x14ac:dyDescent="0.15">
      <c r="A39" s="22"/>
      <c r="B39" s="35"/>
      <c r="C39" s="1132" t="s">
        <v>541</v>
      </c>
      <c r="D39" s="1132"/>
      <c r="E39" s="1133"/>
      <c r="F39" s="36">
        <v>0.56999999999999995</v>
      </c>
      <c r="G39" s="37">
        <v>0.65</v>
      </c>
      <c r="H39" s="37">
        <v>0.92</v>
      </c>
      <c r="I39" s="37">
        <v>0.41</v>
      </c>
      <c r="J39" s="38">
        <v>0.48</v>
      </c>
      <c r="K39" s="22"/>
      <c r="L39" s="22"/>
      <c r="M39" s="22"/>
      <c r="N39" s="22"/>
      <c r="O39" s="22"/>
      <c r="P39" s="22"/>
    </row>
    <row r="40" spans="1:16" ht="39" customHeight="1" x14ac:dyDescent="0.15">
      <c r="A40" s="22"/>
      <c r="B40" s="35"/>
      <c r="C40" s="1132" t="s">
        <v>542</v>
      </c>
      <c r="D40" s="1132"/>
      <c r="E40" s="1133"/>
      <c r="F40" s="36">
        <v>0.12</v>
      </c>
      <c r="G40" s="37">
        <v>0.13</v>
      </c>
      <c r="H40" s="37">
        <v>0.13</v>
      </c>
      <c r="I40" s="37">
        <v>0.15</v>
      </c>
      <c r="J40" s="38">
        <v>0.17</v>
      </c>
      <c r="K40" s="22"/>
      <c r="L40" s="22"/>
      <c r="M40" s="22"/>
      <c r="N40" s="22"/>
      <c r="O40" s="22"/>
      <c r="P40" s="22"/>
    </row>
    <row r="41" spans="1:16" ht="39" customHeight="1" x14ac:dyDescent="0.15">
      <c r="A41" s="22"/>
      <c r="B41" s="35"/>
      <c r="C41" s="1132" t="s">
        <v>543</v>
      </c>
      <c r="D41" s="1132"/>
      <c r="E41" s="1133"/>
      <c r="F41" s="36">
        <v>0.03</v>
      </c>
      <c r="G41" s="37">
        <v>0.04</v>
      </c>
      <c r="H41" s="37">
        <v>0.05</v>
      </c>
      <c r="I41" s="37">
        <v>0.06</v>
      </c>
      <c r="J41" s="38">
        <v>7.0000000000000007E-2</v>
      </c>
      <c r="K41" s="22"/>
      <c r="L41" s="22"/>
      <c r="M41" s="22"/>
      <c r="N41" s="22"/>
      <c r="O41" s="22"/>
      <c r="P41" s="22"/>
    </row>
    <row r="42" spans="1:16" ht="39" customHeight="1" x14ac:dyDescent="0.15">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v>0.03</v>
      </c>
      <c r="G43" s="42">
        <v>0.03</v>
      </c>
      <c r="H43" s="42">
        <v>0.02</v>
      </c>
      <c r="I43" s="42">
        <v>0.02</v>
      </c>
      <c r="J43" s="43">
        <v>0.04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row r="51" ht="13.5" hidden="1" customHeight="1" x14ac:dyDescent="0.15"/>
  </sheetData>
  <sheetProtection algorithmName="SHA-512" hashValue="s/IWkp8OmJ3d82AotDoY/If8qoqXP55mvL6ibh2kQV6TQ9LoJEmdvv4pbHYWPrd7TlSe9SaQMBYk8pH6Jbx3dw==" saltValue="pQMDTSHUZJiWCLlsO521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6690</v>
      </c>
      <c r="L45" s="58">
        <v>6799</v>
      </c>
      <c r="M45" s="58">
        <v>6839</v>
      </c>
      <c r="N45" s="58">
        <v>6559</v>
      </c>
      <c r="O45" s="59">
        <v>6191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752</v>
      </c>
      <c r="L48" s="62">
        <v>744</v>
      </c>
      <c r="M48" s="62">
        <v>702</v>
      </c>
      <c r="N48" s="62">
        <v>634</v>
      </c>
      <c r="O48" s="63">
        <v>568</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490</v>
      </c>
      <c r="L49" s="62" t="s">
        <v>490</v>
      </c>
      <c r="M49" s="62" t="s">
        <v>490</v>
      </c>
      <c r="N49" s="62" t="s">
        <v>490</v>
      </c>
      <c r="O49" s="63" t="s">
        <v>490</v>
      </c>
      <c r="P49" s="46"/>
      <c r="Q49" s="46"/>
      <c r="R49" s="46"/>
      <c r="S49" s="46"/>
      <c r="T49" s="46"/>
      <c r="U49" s="46"/>
    </row>
    <row r="50" spans="1:21" ht="30.75" customHeight="1" x14ac:dyDescent="0.15">
      <c r="A50" s="46"/>
      <c r="B50" s="1163"/>
      <c r="C50" s="1164"/>
      <c r="D50" s="60"/>
      <c r="E50" s="1140" t="s">
        <v>15</v>
      </c>
      <c r="F50" s="1140"/>
      <c r="G50" s="1140"/>
      <c r="H50" s="1140"/>
      <c r="I50" s="1140"/>
      <c r="J50" s="1141"/>
      <c r="K50" s="61">
        <v>3</v>
      </c>
      <c r="L50" s="62">
        <v>2</v>
      </c>
      <c r="M50" s="62">
        <v>2</v>
      </c>
      <c r="N50" s="62">
        <v>1</v>
      </c>
      <c r="O50" s="63">
        <v>2</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5627</v>
      </c>
      <c r="L52" s="62">
        <v>5598</v>
      </c>
      <c r="M52" s="62">
        <v>5462</v>
      </c>
      <c r="N52" s="62">
        <v>5392</v>
      </c>
      <c r="O52" s="63">
        <v>5179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1818</v>
      </c>
      <c r="L53" s="67">
        <v>1947</v>
      </c>
      <c r="M53" s="67">
        <v>2081</v>
      </c>
      <c r="N53" s="67">
        <v>1802</v>
      </c>
      <c r="O53" s="68">
        <v>1582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mMJUdEdQuf37FOJzh60cnp/Bp7sg++ZWqxulva1nrDVQ/SAIzhJzRrDkyt85scrZYkPLo9aKOTEtmAd9a8rKuA==" saltValue="OwKUYGfe7BPH7vnheBwn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54302</v>
      </c>
      <c r="J41" s="343">
        <v>52946</v>
      </c>
      <c r="K41" s="343">
        <v>51601</v>
      </c>
      <c r="L41" s="343">
        <v>48595</v>
      </c>
      <c r="M41" s="344">
        <v>46603</v>
      </c>
    </row>
    <row r="42" spans="2:13" ht="27.75" customHeight="1" x14ac:dyDescent="0.15">
      <c r="B42" s="1171"/>
      <c r="C42" s="1172"/>
      <c r="D42" s="104"/>
      <c r="E42" s="1175" t="s">
        <v>32</v>
      </c>
      <c r="F42" s="1175"/>
      <c r="G42" s="1175"/>
      <c r="H42" s="1176"/>
      <c r="I42" s="345" t="s">
        <v>490</v>
      </c>
      <c r="J42" s="346" t="s">
        <v>490</v>
      </c>
      <c r="K42" s="346" t="s">
        <v>490</v>
      </c>
      <c r="L42" s="346" t="s">
        <v>490</v>
      </c>
      <c r="M42" s="347" t="s">
        <v>490</v>
      </c>
    </row>
    <row r="43" spans="2:13" ht="27.75" customHeight="1" x14ac:dyDescent="0.15">
      <c r="B43" s="1171"/>
      <c r="C43" s="1172"/>
      <c r="D43" s="104"/>
      <c r="E43" s="1175" t="s">
        <v>33</v>
      </c>
      <c r="F43" s="1175"/>
      <c r="G43" s="1175"/>
      <c r="H43" s="1176"/>
      <c r="I43" s="345">
        <v>6387</v>
      </c>
      <c r="J43" s="346">
        <v>5711</v>
      </c>
      <c r="K43" s="346">
        <v>4834</v>
      </c>
      <c r="L43" s="346">
        <v>4447</v>
      </c>
      <c r="M43" s="347">
        <v>7786</v>
      </c>
    </row>
    <row r="44" spans="2:13" ht="27.75" customHeight="1" x14ac:dyDescent="0.15">
      <c r="B44" s="1171"/>
      <c r="C44" s="1172"/>
      <c r="D44" s="104"/>
      <c r="E44" s="1175" t="s">
        <v>34</v>
      </c>
      <c r="F44" s="1175"/>
      <c r="G44" s="1175"/>
      <c r="H44" s="1176"/>
      <c r="I44" s="345" t="s">
        <v>490</v>
      </c>
      <c r="J44" s="346" t="s">
        <v>490</v>
      </c>
      <c r="K44" s="346" t="s">
        <v>490</v>
      </c>
      <c r="L44" s="346" t="s">
        <v>490</v>
      </c>
      <c r="M44" s="347" t="s">
        <v>490</v>
      </c>
    </row>
    <row r="45" spans="2:13" ht="27.75" customHeight="1" x14ac:dyDescent="0.15">
      <c r="B45" s="1171"/>
      <c r="C45" s="1172"/>
      <c r="D45" s="104"/>
      <c r="E45" s="1175" t="s">
        <v>35</v>
      </c>
      <c r="F45" s="1175"/>
      <c r="G45" s="1175"/>
      <c r="H45" s="1176"/>
      <c r="I45" s="345">
        <v>6011</v>
      </c>
      <c r="J45" s="346">
        <v>5840</v>
      </c>
      <c r="K45" s="346">
        <v>5788</v>
      </c>
      <c r="L45" s="346">
        <v>5805</v>
      </c>
      <c r="M45" s="347">
        <v>5788</v>
      </c>
    </row>
    <row r="46" spans="2:13" ht="27.75" customHeight="1" x14ac:dyDescent="0.15">
      <c r="B46" s="1171"/>
      <c r="C46" s="1172"/>
      <c r="D46" s="105"/>
      <c r="E46" s="1175" t="s">
        <v>36</v>
      </c>
      <c r="F46" s="1175"/>
      <c r="G46" s="1175"/>
      <c r="H46" s="1176"/>
      <c r="I46" s="345" t="s">
        <v>490</v>
      </c>
      <c r="J46" s="346" t="s">
        <v>490</v>
      </c>
      <c r="K46" s="346" t="s">
        <v>490</v>
      </c>
      <c r="L46" s="346" t="s">
        <v>490</v>
      </c>
      <c r="M46" s="347" t="s">
        <v>490</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24196</v>
      </c>
      <c r="J50" s="346">
        <v>23886</v>
      </c>
      <c r="K50" s="346">
        <v>26986</v>
      </c>
      <c r="L50" s="346">
        <v>25818</v>
      </c>
      <c r="M50" s="347">
        <v>27494</v>
      </c>
    </row>
    <row r="51" spans="2:13" ht="27.75" customHeight="1" x14ac:dyDescent="0.15">
      <c r="B51" s="1171"/>
      <c r="C51" s="1172"/>
      <c r="D51" s="104"/>
      <c r="E51" s="1175" t="s">
        <v>42</v>
      </c>
      <c r="F51" s="1175"/>
      <c r="G51" s="1175"/>
      <c r="H51" s="1176"/>
      <c r="I51" s="345">
        <v>3976</v>
      </c>
      <c r="J51" s="346">
        <v>3382</v>
      </c>
      <c r="K51" s="346">
        <v>2960</v>
      </c>
      <c r="L51" s="346">
        <v>2230</v>
      </c>
      <c r="M51" s="347">
        <v>2332</v>
      </c>
    </row>
    <row r="52" spans="2:13" ht="27.75" customHeight="1" x14ac:dyDescent="0.15">
      <c r="B52" s="1173"/>
      <c r="C52" s="1174"/>
      <c r="D52" s="104"/>
      <c r="E52" s="1175" t="s">
        <v>43</v>
      </c>
      <c r="F52" s="1175"/>
      <c r="G52" s="1175"/>
      <c r="H52" s="1176"/>
      <c r="I52" s="345">
        <v>44957</v>
      </c>
      <c r="J52" s="346">
        <v>44902</v>
      </c>
      <c r="K52" s="346">
        <v>42751</v>
      </c>
      <c r="L52" s="346">
        <v>40390</v>
      </c>
      <c r="M52" s="347">
        <v>40340</v>
      </c>
    </row>
    <row r="53" spans="2:13" ht="27.75" customHeight="1" thickBot="1" x14ac:dyDescent="0.2">
      <c r="B53" s="1177" t="s">
        <v>19</v>
      </c>
      <c r="C53" s="1178"/>
      <c r="D53" s="108"/>
      <c r="E53" s="1179" t="s">
        <v>44</v>
      </c>
      <c r="F53" s="1179"/>
      <c r="G53" s="1179"/>
      <c r="H53" s="1180"/>
      <c r="I53" s="348">
        <v>-6429</v>
      </c>
      <c r="J53" s="349">
        <v>-7674</v>
      </c>
      <c r="K53" s="349">
        <v>-10473</v>
      </c>
      <c r="L53" s="349">
        <v>-9591</v>
      </c>
      <c r="M53" s="350">
        <v>-9989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wqzyi1B6gW+Xhzie2kQkrNY2FlSe2vikIWd+EFkyiW9yHaNrFeJYesR9Lp2EqzmWuGIxn2n9JGt1+65Wiw+6Q==" saltValue="Cn1APxlCyaiYfbigZjY2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7789</v>
      </c>
      <c r="G55" s="120">
        <v>7670</v>
      </c>
      <c r="H55" s="121">
        <v>8238</v>
      </c>
    </row>
    <row r="56" spans="2:8" ht="52.5" customHeight="1" x14ac:dyDescent="0.15">
      <c r="B56" s="122"/>
      <c r="C56" s="1198" t="s">
        <v>47</v>
      </c>
      <c r="D56" s="1198"/>
      <c r="E56" s="1199"/>
      <c r="F56" s="123">
        <v>3476</v>
      </c>
      <c r="G56" s="123">
        <v>3477</v>
      </c>
      <c r="H56" s="124">
        <v>3635</v>
      </c>
    </row>
    <row r="57" spans="2:8" ht="53.25" customHeight="1" x14ac:dyDescent="0.15">
      <c r="B57" s="122"/>
      <c r="C57" s="1200" t="s">
        <v>48</v>
      </c>
      <c r="D57" s="1200"/>
      <c r="E57" s="1201"/>
      <c r="F57" s="125">
        <v>12795</v>
      </c>
      <c r="G57" s="125">
        <v>14191</v>
      </c>
      <c r="H57" s="126">
        <v>14681</v>
      </c>
    </row>
    <row r="58" spans="2:8" ht="45.75" customHeight="1" x14ac:dyDescent="0.15">
      <c r="B58" s="127"/>
      <c r="C58" s="1188" t="s">
        <v>561</v>
      </c>
      <c r="D58" s="1189"/>
      <c r="E58" s="1190"/>
      <c r="F58" s="128">
        <v>4983</v>
      </c>
      <c r="G58" s="128">
        <v>5653</v>
      </c>
      <c r="H58" s="129">
        <v>5895</v>
      </c>
    </row>
    <row r="59" spans="2:8" ht="45.75" customHeight="1" x14ac:dyDescent="0.15">
      <c r="B59" s="127"/>
      <c r="C59" s="1188" t="s">
        <v>562</v>
      </c>
      <c r="D59" s="1189"/>
      <c r="E59" s="1190"/>
      <c r="F59" s="128">
        <v>2081</v>
      </c>
      <c r="G59" s="128">
        <v>2551</v>
      </c>
      <c r="H59" s="129">
        <v>2872</v>
      </c>
    </row>
    <row r="60" spans="2:8" ht="45.75" customHeight="1" x14ac:dyDescent="0.15">
      <c r="B60" s="127"/>
      <c r="C60" s="1188" t="s">
        <v>563</v>
      </c>
      <c r="D60" s="1189"/>
      <c r="E60" s="1190"/>
      <c r="F60" s="128">
        <v>1678</v>
      </c>
      <c r="G60" s="128">
        <v>1678</v>
      </c>
      <c r="H60" s="129">
        <v>1678</v>
      </c>
    </row>
    <row r="61" spans="2:8" ht="45.75" customHeight="1" x14ac:dyDescent="0.15">
      <c r="B61" s="127"/>
      <c r="C61" s="1188" t="s">
        <v>564</v>
      </c>
      <c r="D61" s="1189"/>
      <c r="E61" s="1190"/>
      <c r="F61" s="128">
        <v>1102</v>
      </c>
      <c r="G61" s="128">
        <v>1403</v>
      </c>
      <c r="H61" s="129">
        <v>1403</v>
      </c>
    </row>
    <row r="62" spans="2:8" ht="45.75" customHeight="1" thickBot="1" x14ac:dyDescent="0.2">
      <c r="B62" s="130"/>
      <c r="C62" s="1191" t="s">
        <v>565</v>
      </c>
      <c r="D62" s="1192"/>
      <c r="E62" s="1193"/>
      <c r="F62" s="131">
        <v>1457</v>
      </c>
      <c r="G62" s="131">
        <v>1314</v>
      </c>
      <c r="H62" s="132">
        <v>1196</v>
      </c>
    </row>
    <row r="63" spans="2:8" ht="52.5" customHeight="1" thickBot="1" x14ac:dyDescent="0.2">
      <c r="B63" s="133"/>
      <c r="C63" s="1194" t="s">
        <v>49</v>
      </c>
      <c r="D63" s="1194"/>
      <c r="E63" s="1195"/>
      <c r="F63" s="134">
        <v>24060</v>
      </c>
      <c r="G63" s="134">
        <v>25338</v>
      </c>
      <c r="H63" s="135">
        <v>26553</v>
      </c>
    </row>
    <row r="64" spans="2:8" x14ac:dyDescent="0.15"/>
  </sheetData>
  <sheetProtection algorithmName="SHA-512" hashValue="gWo99OLhpu3n4jDjhyt9uLqc0hnlZoiPXIaCX/axBDuII960NoREf28YV7yy1/8+nmUenFjvh/HYf+rn+tOprw==" saltValue="QnhpOKYQAkWRgKoMYu5e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71121</v>
      </c>
      <c r="E3" s="154"/>
      <c r="F3" s="155">
        <v>42836</v>
      </c>
      <c r="G3" s="156"/>
      <c r="H3" s="157"/>
    </row>
    <row r="4" spans="1:8" x14ac:dyDescent="0.15">
      <c r="A4" s="158"/>
      <c r="B4" s="159"/>
      <c r="C4" s="160"/>
      <c r="D4" s="161">
        <v>41475</v>
      </c>
      <c r="E4" s="162"/>
      <c r="F4" s="163">
        <v>22936</v>
      </c>
      <c r="G4" s="164"/>
      <c r="H4" s="165"/>
    </row>
    <row r="5" spans="1:8" x14ac:dyDescent="0.15">
      <c r="A5" s="146" t="s">
        <v>523</v>
      </c>
      <c r="B5" s="151"/>
      <c r="C5" s="152"/>
      <c r="D5" s="153">
        <v>76742</v>
      </c>
      <c r="E5" s="154"/>
      <c r="F5" s="155">
        <v>44161</v>
      </c>
      <c r="G5" s="156"/>
      <c r="H5" s="157"/>
    </row>
    <row r="6" spans="1:8" x14ac:dyDescent="0.15">
      <c r="A6" s="158"/>
      <c r="B6" s="159"/>
      <c r="C6" s="160"/>
      <c r="D6" s="161">
        <v>42672</v>
      </c>
      <c r="E6" s="162"/>
      <c r="F6" s="163">
        <v>23644</v>
      </c>
      <c r="G6" s="164"/>
      <c r="H6" s="165"/>
    </row>
    <row r="7" spans="1:8" x14ac:dyDescent="0.15">
      <c r="A7" s="146" t="s">
        <v>524</v>
      </c>
      <c r="B7" s="151"/>
      <c r="C7" s="152"/>
      <c r="D7" s="153">
        <v>62927</v>
      </c>
      <c r="E7" s="154"/>
      <c r="F7" s="155">
        <v>43955</v>
      </c>
      <c r="G7" s="156"/>
      <c r="H7" s="157"/>
    </row>
    <row r="8" spans="1:8" x14ac:dyDescent="0.15">
      <c r="A8" s="158"/>
      <c r="B8" s="159"/>
      <c r="C8" s="160"/>
      <c r="D8" s="161">
        <v>36963</v>
      </c>
      <c r="E8" s="162"/>
      <c r="F8" s="163">
        <v>21318</v>
      </c>
      <c r="G8" s="164"/>
      <c r="H8" s="165"/>
    </row>
    <row r="9" spans="1:8" x14ac:dyDescent="0.15">
      <c r="A9" s="146" t="s">
        <v>525</v>
      </c>
      <c r="B9" s="151"/>
      <c r="C9" s="152"/>
      <c r="D9" s="153">
        <v>57768</v>
      </c>
      <c r="E9" s="154"/>
      <c r="F9" s="155">
        <v>41921</v>
      </c>
      <c r="G9" s="156"/>
      <c r="H9" s="157"/>
    </row>
    <row r="10" spans="1:8" x14ac:dyDescent="0.15">
      <c r="A10" s="158"/>
      <c r="B10" s="159"/>
      <c r="C10" s="160"/>
      <c r="D10" s="161">
        <v>35531</v>
      </c>
      <c r="E10" s="162"/>
      <c r="F10" s="163">
        <v>21655</v>
      </c>
      <c r="G10" s="164"/>
      <c r="H10" s="165"/>
    </row>
    <row r="11" spans="1:8" x14ac:dyDescent="0.15">
      <c r="A11" s="146" t="s">
        <v>526</v>
      </c>
      <c r="B11" s="151"/>
      <c r="C11" s="152"/>
      <c r="D11" s="153">
        <v>76125</v>
      </c>
      <c r="E11" s="154"/>
      <c r="F11" s="155">
        <v>44585</v>
      </c>
      <c r="G11" s="156"/>
      <c r="H11" s="157"/>
    </row>
    <row r="12" spans="1:8" x14ac:dyDescent="0.15">
      <c r="A12" s="158"/>
      <c r="B12" s="159"/>
      <c r="C12" s="166"/>
      <c r="D12" s="161">
        <v>45710</v>
      </c>
      <c r="E12" s="162"/>
      <c r="F12" s="163">
        <v>23077</v>
      </c>
      <c r="G12" s="164"/>
      <c r="H12" s="165"/>
    </row>
    <row r="13" spans="1:8" x14ac:dyDescent="0.15">
      <c r="A13" s="146"/>
      <c r="B13" s="151"/>
      <c r="C13" s="152"/>
      <c r="D13" s="153">
        <v>68937</v>
      </c>
      <c r="E13" s="154"/>
      <c r="F13" s="155">
        <v>43492</v>
      </c>
      <c r="G13" s="167"/>
      <c r="H13" s="157"/>
    </row>
    <row r="14" spans="1:8" x14ac:dyDescent="0.15">
      <c r="A14" s="158"/>
      <c r="B14" s="159"/>
      <c r="C14" s="160"/>
      <c r="D14" s="161">
        <v>40470</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5.83</v>
      </c>
      <c r="C19" s="168">
        <f>ROUND(VALUE(SUBSTITUTE(実質収支比率等に係る経年分析!G$48,"▲","-")),2)</f>
        <v>7.9</v>
      </c>
      <c r="D19" s="168">
        <f>ROUND(VALUE(SUBSTITUTE(実質収支比率等に係る経年分析!H$48,"▲","-")),2)</f>
        <v>8.86</v>
      </c>
      <c r="E19" s="168">
        <f>ROUND(VALUE(SUBSTITUTE(実質収支比率等に係る経年分析!I$48,"▲","-")),2)</f>
        <v>10.16</v>
      </c>
      <c r="F19" s="168">
        <f>ROUND(VALUE(SUBSTITUTE(実質収支比率等に係る経年分析!J$48,"▲","-")),2)</f>
        <v>9.2899999999999991</v>
      </c>
    </row>
    <row r="20" spans="1:11" x14ac:dyDescent="0.15">
      <c r="A20" s="168" t="s">
        <v>53</v>
      </c>
      <c r="B20" s="168">
        <f>ROUND(VALUE(SUBSTITUTE(実質収支比率等に係る経年分析!F$47,"▲","-")),2)</f>
        <v>26.15</v>
      </c>
      <c r="C20" s="168">
        <f>ROUND(VALUE(SUBSTITUTE(実質収支比率等に係る経年分析!G$47,"▲","-")),2)</f>
        <v>22.81</v>
      </c>
      <c r="D20" s="168">
        <f>ROUND(VALUE(SUBSTITUTE(実質収支比率等に係る経年分析!H$47,"▲","-")),2)</f>
        <v>22</v>
      </c>
      <c r="E20" s="168">
        <f>ROUND(VALUE(SUBSTITUTE(実質収支比率等に係る経年分析!I$47,"▲","-")),2)</f>
        <v>22.12</v>
      </c>
      <c r="F20" s="168">
        <f>ROUND(VALUE(SUBSTITUTE(実質収支比率等に係る経年分析!J$47,"▲","-")),2)</f>
        <v>23.35</v>
      </c>
    </row>
    <row r="21" spans="1:11" x14ac:dyDescent="0.15">
      <c r="A21" s="168" t="s">
        <v>54</v>
      </c>
      <c r="B21" s="168">
        <f>IF(ISNUMBER(VALUE(SUBSTITUTE(実質収支比率等に係る経年分析!F$49,"▲","-"))),ROUND(VALUE(SUBSTITUTE(実質収支比率等に係る経年分析!F$49,"▲","-")),2),NA())</f>
        <v>-3.51</v>
      </c>
      <c r="C21" s="168">
        <f>IF(ISNUMBER(VALUE(SUBSTITUTE(実質収支比率等に係る経年分析!G$49,"▲","-"))),ROUND(VALUE(SUBSTITUTE(実質収支比率等に係る経年分析!G$49,"▲","-")),2),NA())</f>
        <v>-0.8</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0.77</v>
      </c>
      <c r="F21" s="168">
        <f>IF(ISNUMBER(VALUE(SUBSTITUTE(実質収支比率等に係る経年分析!J$49,"▲","-"))),ROUND(VALUE(SUBSTITUTE(実質収支比率等に係る経年分析!J$49,"▲","-")),2),NA())</f>
        <v>0.91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交通災害共済事業特別会計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15">
      <c r="A30" s="169" t="str">
        <f>IF(連結実質赤字比率に係る赤字・黒字の構成分析!C$40="",NA(),連結実質赤字比率に係る赤字・黒字の構成分析!C$40)</f>
        <v>工業用水道事業会計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0.56999999999999995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0.48</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1.47</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9.2799999999999994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5627</v>
      </c>
      <c r="E42" s="170"/>
      <c r="F42" s="170"/>
      <c r="G42" s="170">
        <f>'実質公債費比率（分子）の構造'!L$52</f>
        <v>5598</v>
      </c>
      <c r="H42" s="170"/>
      <c r="I42" s="170"/>
      <c r="J42" s="170">
        <f>'実質公債費比率（分子）の構造'!M$52</f>
        <v>5462</v>
      </c>
      <c r="K42" s="170"/>
      <c r="L42" s="170"/>
      <c r="M42" s="170">
        <f>'実質公債費比率（分子）の構造'!N$52</f>
        <v>5392</v>
      </c>
      <c r="N42" s="170"/>
      <c r="O42" s="170"/>
      <c r="P42" s="170">
        <f>'実質公債費比率（分子）の構造'!O$52</f>
        <v>5179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2</v>
      </c>
      <c r="F44" s="170"/>
      <c r="G44" s="170"/>
      <c r="H44" s="170">
        <f>'実質公債費比率（分子）の構造'!M$50</f>
        <v>2</v>
      </c>
      <c r="I44" s="170"/>
      <c r="J44" s="170"/>
      <c r="K44" s="170">
        <f>'実質公債費比率（分子）の構造'!N$50</f>
        <v>1</v>
      </c>
      <c r="L44" s="170"/>
      <c r="M44" s="170"/>
      <c r="N44" s="170">
        <f>'実質公債費比率（分子）の構造'!O$50</f>
        <v>2</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752</v>
      </c>
      <c r="C46" s="170"/>
      <c r="D46" s="170"/>
      <c r="E46" s="170">
        <f>'実質公債費比率（分子）の構造'!L$48</f>
        <v>744</v>
      </c>
      <c r="F46" s="170"/>
      <c r="G46" s="170"/>
      <c r="H46" s="170">
        <f>'実質公債費比率（分子）の構造'!M$48</f>
        <v>702</v>
      </c>
      <c r="I46" s="170"/>
      <c r="J46" s="170"/>
      <c r="K46" s="170">
        <f>'実質公債費比率（分子）の構造'!N$48</f>
        <v>634</v>
      </c>
      <c r="L46" s="170"/>
      <c r="M46" s="170"/>
      <c r="N46" s="170">
        <f>'実質公債費比率（分子）の構造'!O$48</f>
        <v>568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6690</v>
      </c>
      <c r="C49" s="170"/>
      <c r="D49" s="170"/>
      <c r="E49" s="170">
        <f>'実質公債費比率（分子）の構造'!L$45</f>
        <v>6799</v>
      </c>
      <c r="F49" s="170"/>
      <c r="G49" s="170"/>
      <c r="H49" s="170">
        <f>'実質公債費比率（分子）の構造'!M$45</f>
        <v>6839</v>
      </c>
      <c r="I49" s="170"/>
      <c r="J49" s="170"/>
      <c r="K49" s="170">
        <f>'実質公債費比率（分子）の構造'!N$45</f>
        <v>6559</v>
      </c>
      <c r="L49" s="170"/>
      <c r="M49" s="170"/>
      <c r="N49" s="170">
        <f>'実質公債費比率（分子）の構造'!O$45</f>
        <v>6191</v>
      </c>
      <c r="O49" s="170"/>
      <c r="P49" s="170"/>
    </row>
    <row r="50" spans="1:16" x14ac:dyDescent="0.15">
      <c r="A50" s="170" t="s">
        <v>67</v>
      </c>
      <c r="B50" s="170" t="e">
        <f>NA()</f>
        <v>#N/A</v>
      </c>
      <c r="C50" s="170">
        <f>IF(ISNUMBER('実質公債費比率（分子）の構造'!K$53),'実質公債費比率（分子）の構造'!K$53,NA())</f>
        <v>1818</v>
      </c>
      <c r="D50" s="170" t="e">
        <f>NA()</f>
        <v>#N/A</v>
      </c>
      <c r="E50" s="170" t="e">
        <f>NA()</f>
        <v>#N/A</v>
      </c>
      <c r="F50" s="170">
        <f>IF(ISNUMBER('実質公債費比率（分子）の構造'!L$53),'実質公債費比率（分子）の構造'!L$53,NA())</f>
        <v>1947</v>
      </c>
      <c r="G50" s="170" t="e">
        <f>NA()</f>
        <v>#N/A</v>
      </c>
      <c r="H50" s="170" t="e">
        <f>NA()</f>
        <v>#N/A</v>
      </c>
      <c r="I50" s="170">
        <f>IF(ISNUMBER('実質公債費比率（分子）の構造'!M$53),'実質公債費比率（分子）の構造'!M$53,NA())</f>
        <v>2081</v>
      </c>
      <c r="J50" s="170" t="e">
        <f>NA()</f>
        <v>#N/A</v>
      </c>
      <c r="K50" s="170" t="e">
        <f>NA()</f>
        <v>#N/A</v>
      </c>
      <c r="L50" s="170">
        <f>IF(ISNUMBER('実質公債費比率（分子）の構造'!N$53),'実質公債費比率（分子）の構造'!N$53,NA())</f>
        <v>1802</v>
      </c>
      <c r="M50" s="170" t="e">
        <f>NA()</f>
        <v>#N/A</v>
      </c>
      <c r="N50" s="170" t="e">
        <f>NA()</f>
        <v>#N/A</v>
      </c>
      <c r="O50" s="170">
        <f>IF(ISNUMBER('実質公債費比率（分子）の構造'!O$53),'実質公債費比率（分子）の構造'!O$53,NA())</f>
        <v>1582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44957</v>
      </c>
      <c r="E56" s="169"/>
      <c r="F56" s="169"/>
      <c r="G56" s="169">
        <f>'将来負担比率（分子）の構造'!J$52</f>
        <v>44902</v>
      </c>
      <c r="H56" s="169"/>
      <c r="I56" s="169"/>
      <c r="J56" s="169">
        <f>'将来負担比率（分子）の構造'!K$52</f>
        <v>42751</v>
      </c>
      <c r="K56" s="169"/>
      <c r="L56" s="169"/>
      <c r="M56" s="169">
        <f>'将来負担比率（分子）の構造'!L$52</f>
        <v>40390</v>
      </c>
      <c r="N56" s="169"/>
      <c r="O56" s="169"/>
      <c r="P56" s="169">
        <f>'将来負担比率（分子）の構造'!M$52</f>
        <v>40340</v>
      </c>
    </row>
    <row r="57" spans="1:16" x14ac:dyDescent="0.15">
      <c r="A57" s="169" t="s">
        <v>42</v>
      </c>
      <c r="B57" s="169"/>
      <c r="C57" s="169"/>
      <c r="D57" s="169">
        <f>'将来負担比率（分子）の構造'!I$51</f>
        <v>3976</v>
      </c>
      <c r="E57" s="169"/>
      <c r="F57" s="169"/>
      <c r="G57" s="169">
        <f>'将来負担比率（分子）の構造'!J$51</f>
        <v>3382</v>
      </c>
      <c r="H57" s="169"/>
      <c r="I57" s="169"/>
      <c r="J57" s="169">
        <f>'将来負担比率（分子）の構造'!K$51</f>
        <v>2960</v>
      </c>
      <c r="K57" s="169"/>
      <c r="L57" s="169"/>
      <c r="M57" s="169">
        <f>'将来負担比率（分子）の構造'!L$51</f>
        <v>2230</v>
      </c>
      <c r="N57" s="169"/>
      <c r="O57" s="169"/>
      <c r="P57" s="169">
        <f>'将来負担比率（分子）の構造'!M$51</f>
        <v>2332</v>
      </c>
    </row>
    <row r="58" spans="1:16" x14ac:dyDescent="0.15">
      <c r="A58" s="169" t="s">
        <v>41</v>
      </c>
      <c r="B58" s="169"/>
      <c r="C58" s="169"/>
      <c r="D58" s="169">
        <f>'将来負担比率（分子）の構造'!I$50</f>
        <v>24196</v>
      </c>
      <c r="E58" s="169"/>
      <c r="F58" s="169"/>
      <c r="G58" s="169">
        <f>'将来負担比率（分子）の構造'!J$50</f>
        <v>23886</v>
      </c>
      <c r="H58" s="169"/>
      <c r="I58" s="169"/>
      <c r="J58" s="169">
        <f>'将来負担比率（分子）の構造'!K$50</f>
        <v>26986</v>
      </c>
      <c r="K58" s="169"/>
      <c r="L58" s="169"/>
      <c r="M58" s="169">
        <f>'将来負担比率（分子）の構造'!L$50</f>
        <v>25818</v>
      </c>
      <c r="N58" s="169"/>
      <c r="O58" s="169"/>
      <c r="P58" s="169">
        <f>'将来負担比率（分子）の構造'!M$50</f>
        <v>27494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6011</v>
      </c>
      <c r="C62" s="169"/>
      <c r="D62" s="169"/>
      <c r="E62" s="169">
        <f>'将来負担比率（分子）の構造'!J$45</f>
        <v>5840</v>
      </c>
      <c r="F62" s="169"/>
      <c r="G62" s="169"/>
      <c r="H62" s="169">
        <f>'将来負担比率（分子）の構造'!K$45</f>
        <v>5788</v>
      </c>
      <c r="I62" s="169"/>
      <c r="J62" s="169"/>
      <c r="K62" s="169">
        <f>'将来負担比率（分子）の構造'!L$45</f>
        <v>5805</v>
      </c>
      <c r="L62" s="169"/>
      <c r="M62" s="169"/>
      <c r="N62" s="169">
        <f>'将来負担比率（分子）の構造'!M$45</f>
        <v>5788</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6387</v>
      </c>
      <c r="C64" s="169"/>
      <c r="D64" s="169"/>
      <c r="E64" s="169">
        <f>'将来負担比率（分子）の構造'!J$43</f>
        <v>5711</v>
      </c>
      <c r="F64" s="169"/>
      <c r="G64" s="169"/>
      <c r="H64" s="169">
        <f>'将来負担比率（分子）の構造'!K$43</f>
        <v>4834</v>
      </c>
      <c r="I64" s="169"/>
      <c r="J64" s="169"/>
      <c r="K64" s="169">
        <f>'将来負担比率（分子）の構造'!L$43</f>
        <v>4447</v>
      </c>
      <c r="L64" s="169"/>
      <c r="M64" s="169"/>
      <c r="N64" s="169">
        <f>'将来負担比率（分子）の構造'!M$43</f>
        <v>7786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54302</v>
      </c>
      <c r="C66" s="169"/>
      <c r="D66" s="169"/>
      <c r="E66" s="169">
        <f>'将来負担比率（分子）の構造'!J$41</f>
        <v>52946</v>
      </c>
      <c r="F66" s="169"/>
      <c r="G66" s="169"/>
      <c r="H66" s="169">
        <f>'将来負担比率（分子）の構造'!K$41</f>
        <v>51601</v>
      </c>
      <c r="I66" s="169"/>
      <c r="J66" s="169"/>
      <c r="K66" s="169">
        <f>'将来負担比率（分子）の構造'!L$41</f>
        <v>48595</v>
      </c>
      <c r="L66" s="169"/>
      <c r="M66" s="169"/>
      <c r="N66" s="169">
        <f>'将来負担比率（分子）の構造'!M$41</f>
        <v>46603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7789</v>
      </c>
      <c r="C72" s="173">
        <f>基金残高に係る経年分析!G55</f>
        <v>7670</v>
      </c>
      <c r="D72" s="173">
        <f>基金残高に係る経年分析!H55</f>
        <v>8238</v>
      </c>
    </row>
    <row r="73" spans="1:16" x14ac:dyDescent="0.15">
      <c r="A73" s="172" t="s">
        <v>74</v>
      </c>
      <c r="B73" s="173">
        <f>基金残高に係る経年分析!F56</f>
        <v>3476</v>
      </c>
      <c r="C73" s="173">
        <f>基金残高に係る経年分析!G56</f>
        <v>3477</v>
      </c>
      <c r="D73" s="173">
        <f>基金残高に係る経年分析!H56</f>
        <v>3635</v>
      </c>
    </row>
    <row r="74" spans="1:16" x14ac:dyDescent="0.15">
      <c r="A74" s="172" t="s">
        <v>75</v>
      </c>
      <c r="B74" s="173">
        <f>基金残高に係る経年分析!F57</f>
        <v>12795</v>
      </c>
      <c r="C74" s="173">
        <f>基金残高に係る経年分析!G57</f>
        <v>14191</v>
      </c>
      <c r="D74" s="173">
        <f>基金残高に係る経年分析!H57</f>
        <v>14681</v>
      </c>
    </row>
  </sheetData>
  <sheetProtection algorithmName="SHA-512" hashValue="PIdaIZllpbKf3sQR17jAs/tHOyeO+6K6GUKXNCNOlOqn703oBS8X//u80KJzS2C3sXawr8OjA9TNFErSUmYvvQ==" saltValue="26yRfAR7th1GMbTgOyR8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2025-03-18T02:44:27Z</cp:lastPrinted>
  <dcterms:created xsi:type="dcterms:W3CDTF">2025-02-19T05:35:05Z</dcterms:created>
  <dcterms:modified xsi:type="dcterms:W3CDTF">2025-03-24T01:11:24Z</dcterms:modified>
  <cp:category/>
</cp:coreProperties>
</file>