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4 普通会計決算統計\42 普通会計決算統計総括\Ｒ７\○国調査（基金増減，財政状況資料集）\260227　令和６年度財政状況資料集の作成・公表について（依頼）\03　市町村回答\12 霧島市●（上野）\"/>
    </mc:Choice>
  </mc:AlternateContent>
  <xr:revisionPtr revIDLastSave="0" documentId="13_ncr:1_{52FE90BB-28D8-4EDA-A990-B2446A3120D5}" xr6:coauthVersionLast="47" xr6:coauthVersionMax="47" xr10:uidLastSave="{00000000-0000-0000-0000-000000000000}"/>
  <bookViews>
    <workbookView xWindow="-289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C37" i="10"/>
  <c r="BE36" i="10"/>
  <c r="C36" i="10"/>
  <c r="BE35" i="10"/>
  <c r="C35" i="10"/>
  <c r="C34" i="10"/>
  <c r="U34" i="10" l="1"/>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BE34" i="10" l="1"/>
  <c r="CO34" i="10" s="1"/>
  <c r="CO35" i="10" s="1"/>
  <c r="CO36" i="10" s="1"/>
  <c r="BW34" i="10"/>
  <c r="BW35" i="10" s="1"/>
  <c r="BW36" i="10" s="1"/>
  <c r="BW37" i="10" s="1"/>
  <c r="BW38" i="10" s="1"/>
</calcChain>
</file>

<file path=xl/sharedStrings.xml><?xml version="1.0" encoding="utf-8"?>
<sst xmlns="http://schemas.openxmlformats.org/spreadsheetml/2006/main" count="1092" uniqueCount="567">
  <si>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</si>
  <si>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</si>
  <si>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</si>
  <si>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</si>
  <si>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</si>
  <si>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</si>
  <si>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</si>
  <si>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</si>
  <si>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</si>
  <si>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</si>
  <si>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</si>
  <si>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</si>
  <si>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</si>
  <si>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</si>
  <si>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</si>
  <si>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</si>
  <si>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</si>
  <si>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</si>
  <si>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</si>
  <si>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</si>
  <si>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</si>
  <si>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</si>
  <si>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</si>
  <si>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</si>
  <si>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</si>
  <si>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</si>
  <si>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</si>
  <si>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</si>
  <si>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</si>
  <si>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</si>
  <si>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</si>
  <si>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</si>
  <si>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</si>
  <si>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</si>
  <si>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</si>
  <si>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</si>
  <si>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</si>
  <si>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</si>
  <si>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</si>
  <si>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</si>
  <si>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</si>
  <si>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</si>
  <si>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</si>
  <si>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</si>
  <si>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</si>
  <si>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</si>
  <si>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</si>
  <si>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</si>
  <si>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</si>
  <si>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</si>
  <si>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</si>
  <si>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</si>
  <si>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</si>
  <si>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</si>
  <si>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</si>
  <si>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</si>
  <si>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</si>
  <si>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</si>
  <si>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</si>
  <si>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</si>
  <si>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</si>
  <si>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</si>
  <si>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</si>
  <si>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</si>
  <si>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</si>
  <si>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</si>
  <si>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</si>
  <si>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</si>
  <si>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</si>
  <si>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</si>
  <si>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</si>
  <si>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</si>
  <si>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</si>
  <si>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</si>
  <si>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</si>
  <si>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</si>
  <si>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</si>
  <si>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</si>
  <si>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</si>
  <si>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</si>
  <si>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</si>
  <si>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Ⅲ－３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</si>
  <si>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</si>
  <si>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</si>
  <si>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</si>
  <si>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</si>
  <si>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</si>
  <si>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</si>
  <si>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</si>
  <si>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</si>
  <si>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</si>
  <si>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</si>
  <si>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</si>
  <si>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</si>
  <si>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霧島市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</si>
  <si>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</si>
  <si>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</si>
  <si>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</si>
  <si>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</si>
  <si>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</si>
  <si>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</si>
  <si>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</si>
  <si>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</si>
  <si>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</si>
  <si>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</si>
  <si>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</si>
  <si>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</si>
  <si>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</si>
  <si>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</si>
  <si>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</si>
  <si>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</si>
  <si>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</si>
  <si>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</si>
  <si>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</si>
  <si>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</si>
  <si>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</si>
  <si>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</si>
  <si>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</si>
  <si>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</si>
  <si>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</si>
  <si>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</si>
  <si>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</si>
  <si>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</si>
  <si>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</si>
  <si>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</si>
  <si>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</si>
  <si>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</si>
  <si>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</si>
  <si>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</si>
  <si>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</si>
  <si>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</si>
  <si>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</si>
  <si>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</si>
  <si>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</si>
  <si>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</si>
  <si>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</si>
  <si>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</si>
  <si>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</si>
  <si>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</si>
  <si>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</si>
  <si>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</si>
  <si>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</si>
  <si>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</si>
  <si>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</si>
  <si>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</si>
  <si>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</si>
  <si>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</si>
  <si>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</si>
  <si>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</si>
  <si>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</si>
  <si>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</si>
  <si>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</si>
  <si>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</si>
  <si>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</si>
  <si>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</si>
  <si>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</si>
  <si>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</si>
  <si>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</si>
  <si>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</si>
  <si>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</si>
  <si>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</si>
  <si>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</si>
  <si>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</si>
  <si>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</si>
  <si>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</si>
  <si>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</si>
  <si>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</si>
  <si>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</si>
  <si>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</si>
  <si>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</si>
  <si>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</si>
  <si>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</si>
  <si>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</si>
  <si>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</si>
  <si>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</si>
  <si>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</si>
  <si>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</si>
  <si>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</si>
  <si>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</si>
  <si>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</si>
  <si>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</si>
  <si>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</si>
  <si>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</si>
  <si>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</si>
  <si>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</si>
  <si>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</si>
  <si>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</si>
  <si>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</si>
  <si>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</si>
  <si>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</si>
  <si>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</si>
  <si>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</si>
  <si>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</si>
  <si>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</si>
  <si>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</si>
  <si>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</si>
  <si>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</si>
  <si>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</si>
  <si>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</si>
  <si>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</si>
  <si>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</si>
  <si>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</si>
  <si>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</si>
  <si>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鹿児島県霧島市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</si>
  <si>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</si>
  <si>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</si>
  <si>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</si>
  <si>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</si>
  <si>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</si>
  <si>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</si>
  <si>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</si>
  <si>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</si>
  <si>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</si>
  <si>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</si>
  <si>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</si>
  <si>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</si>
  <si>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</si>
  <si>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</si>
  <si>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</si>
  <si>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</si>
  <si>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</si>
  <si>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</si>
  <si>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</si>
  <si>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</si>
  <si>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</si>
  <si>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</si>
  <si>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</si>
  <si>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</si>
  <si>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</si>
  <si>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</si>
  <si>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</si>
  <si>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</si>
  <si>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</si>
  <si>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</si>
  <si>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</si>
  <si>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</si>
  <si>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</si>
  <si>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</si>
  <si>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</si>
  <si>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</si>
  <si>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</si>
  <si>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</si>
  <si>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</si>
  <si>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</si>
  <si>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</si>
  <si>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</si>
  <si>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</si>
  <si>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</si>
  <si>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</si>
  <si>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</si>
  <si>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</si>
  <si>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</si>
  <si>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</si>
  <si>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</si>
  <si>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</si>
  <si>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</si>
  <si>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</si>
  <si>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</si>
  <si>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</si>
  <si>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</si>
  <si>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</si>
  <si>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</si>
  <si>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</si>
  <si>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</si>
  <si>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</si>
  <si>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</si>
  <si>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</si>
  <si>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</si>
  <si>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</si>
  <si>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</si>
  <si>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</si>
  <si>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</si>
  <si>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</si>
  <si>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</si>
  <si>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</si>
  <si>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</si>
  <si>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</si>
  <si>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</si>
  <si>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</si>
  <si>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</si>
  <si>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</si>
  <si>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</si>
  <si>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</si>
  <si>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</si>
  <si>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</si>
  <si>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</si>
  <si>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</si>
  <si>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</si>
  <si>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</si>
  <si>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</si>
  <si>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</si>
  <si>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</si>
  <si>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</si>
  <si>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</si>
  <si>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</si>
  <si>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</si>
  <si>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</si>
  <si>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</si>
  <si>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</si>
  <si>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</si>
  <si>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</si>
  <si>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</si>
  <si>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</si>
  <si>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</si>
  <si>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</si>
  <si>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</si>
  <si>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</si>
  <si>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</si>
  <si>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</si>
  <si>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</si>
  <si>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</si>
  <si>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</si>
  <si>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</si>
  <si>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</si>
  <si>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</si>
  <si>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</si>
  <si>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</si>
  <si>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</si>
  <si>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</si>
  <si>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</si>
  <si>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</si>
  <si>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</si>
  <si>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</si>
  <si>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</si>
  <si>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</si>
  <si>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</si>
  <si>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</si>
  <si>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簡易水道</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</si>
  <si>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</si>
  <si>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</si>
  <si>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</si>
  <si>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</si>
  <si>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</si>
  <si>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</si>
  <si>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</si>
  <si>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</si>
  <si>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</si>
  <si>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</si>
  <si>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</si>
  <si>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</si>
  <si>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</si>
  <si>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</si>
  <si>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</si>
  <si>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</si>
  <si>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</si>
  <si>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</si>
  <si>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</si>
  <si>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</si>
  <si>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</si>
  <si>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</si>
  <si>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</si>
  <si>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</si>
  <si>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</si>
  <si>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</si>
  <si>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鹿児島県霧島市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</si>
  <si>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</si>
  <si>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</si>
  <si>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</si>
  <si>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</si>
  <si>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</si>
  <si>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</si>
  <si>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</si>
  <si>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</si>
  <si>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</si>
  <si>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</si>
  <si>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</si>
  <si>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</si>
  <si>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</si>
  <si>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</si>
  <si>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</si>
  <si>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</si>
  <si>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</si>
  <si>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</si>
  <si>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</si>
  <si>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</si>
  <si>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</si>
  <si>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</si>
  <si>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</si>
  <si>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</si>
  <si>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</si>
  <si>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</si>
  <si>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</si>
  <si>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</si>
  <si>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</si>
  <si>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</si>
  <si>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</si>
  <si>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</si>
  <si>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</si>
  <si>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</si>
  <si>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</si>
  <si>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</si>
  <si>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交通災害共済事業特別会計</t>
    <phoneticPr fontId="5"/>
  </si>
  <si>
    <t>水道事業会計</t>
    <phoneticPr fontId="5"/>
  </si>
  <si>
    <t>法適用企業</t>
    <phoneticPr fontId="5"/>
  </si>
  <si>
    <t>工業用水道事業会計</t>
    <phoneticPr fontId="5"/>
  </si>
  <si>
    <t>病院事業会計</t>
    <phoneticPr fontId="5"/>
  </si>
  <si>
    <t>下水道事業会計</t>
    <phoneticPr fontId="5"/>
  </si>
  <si>
    <t>温泉供給特別会計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</si>
  <si>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</si>
  <si>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</si>
  <si>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</si>
  <si>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</si>
  <si>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</si>
  <si>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</si>
  <si>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</si>
  <si>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</si>
  <si>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</si>
  <si>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</si>
  <si>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</si>
  <si>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</si>
  <si>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</si>
  <si>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</si>
  <si>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</si>
  <si>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</si>
  <si>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</si>
  <si>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</si>
  <si>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</si>
  <si>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</si>
  <si>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</si>
  <si>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</si>
  <si>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</si>
  <si>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</si>
  <si>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</si>
  <si>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</si>
  <si>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</si>
  <si>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</si>
  <si>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</si>
  <si>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</si>
  <si>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</si>
  <si>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</si>
  <si>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</si>
  <si>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</si>
  <si>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</si>
  <si>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</si>
  <si>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</si>
  <si>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</si>
  <si>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</si>
  <si>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</si>
  <si>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</si>
  <si>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</si>
  <si>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</si>
  <si>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</si>
  <si>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</si>
  <si>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</si>
  <si>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</si>
  <si>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</si>
  <si>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</si>
  <si>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</si>
  <si>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</si>
  <si>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</si>
  <si>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</si>
  <si>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</si>
  <si>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</si>
  <si>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</si>
  <si>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</si>
  <si>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</si>
  <si>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</si>
  <si>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</si>
  <si>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</si>
  <si>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</si>
  <si>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</si>
  <si>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</si>
  <si>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</si>
  <si>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</si>
  <si>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</si>
  <si>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</si>
  <si>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</si>
  <si>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</si>
  <si>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</si>
  <si>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</si>
  <si>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</si>
  <si>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</si>
  <si>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</si>
  <si>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</si>
  <si>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</si>
  <si>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</si>
  <si>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</si>
  <si>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</si>
  <si>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</si>
  <si>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</si>
  <si>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</si>
  <si>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</si>
  <si>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</si>
  <si>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</si>
  <si>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</si>
  <si>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</si>
  <si>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</si>
  <si>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</si>
  <si>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</si>
  <si>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</si>
  <si>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</si>
  <si>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</si>
  <si>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</si>
  <si>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</si>
  <si>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</si>
  <si>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</si>
  <si>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</si>
  <si>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</si>
  <si>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</si>
  <si>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</si>
  <si>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</si>
  <si>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</si>
  <si>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</si>
  <si>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</si>
  <si>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</si>
  <si>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</si>
  <si>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</si>
  <si>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</si>
  <si>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</si>
  <si>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</si>
  <si>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</si>
  <si>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</si>
  <si>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</si>
  <si>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</si>
  <si>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</si>
  <si>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</si>
  <si>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</si>
  <si>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</si>
  <si>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</si>
  <si>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</si>
  <si>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</si>
  <si>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</si>
  <si>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</si>
  <si>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</si>
  <si>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</si>
  <si>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</si>
  <si>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</si>
  <si>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</si>
  <si>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</si>
  <si>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</si>
  <si>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</si>
  <si>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</si>
  <si>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</si>
  <si>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</si>
  <si>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0.80</t>
  </si>
  <si>
    <t>▲ 1.39</t>
  </si>
  <si>
    <t>水道事業会計</t>
  </si>
  <si>
    <t>一般会計</t>
  </si>
  <si>
    <t>病院事業会計</t>
  </si>
  <si>
    <t>介護保険特別会計</t>
  </si>
  <si>
    <t>下水道事業会計</t>
  </si>
  <si>
    <t>工業用水道事業会計</t>
  </si>
  <si>
    <t>国民健康保険特別会計</t>
  </si>
  <si>
    <t>交通災害共済事業特別会計</t>
  </si>
  <si>
    <t>その他会計（赤字）</t>
  </si>
  <si>
    <t>その他会計（黒字）</t>
  </si>
  <si>
    <t>R02</t>
    <phoneticPr fontId="5"/>
  </si>
  <si>
    <t>R03</t>
    <phoneticPr fontId="5"/>
  </si>
  <si>
    <t>R04</t>
    <phoneticPr fontId="5"/>
  </si>
  <si>
    <t>R05</t>
    <phoneticPr fontId="5"/>
  </si>
  <si>
    <t>R06</t>
    <phoneticPr fontId="5"/>
  </si>
  <si>
    <t>特定建設事業基金</t>
    <phoneticPr fontId="5"/>
  </si>
  <si>
    <t>ふるさときばいやんせ基金</t>
    <phoneticPr fontId="5"/>
  </si>
  <si>
    <t>地域福祉基金</t>
    <phoneticPr fontId="5"/>
  </si>
  <si>
    <t>衛生施設整備基金</t>
    <phoneticPr fontId="5"/>
  </si>
  <si>
    <t>まちづくり基金</t>
    <phoneticPr fontId="2"/>
  </si>
  <si>
    <t>-</t>
    <phoneticPr fontId="2"/>
  </si>
  <si>
    <t>-</t>
    <phoneticPr fontId="2"/>
  </si>
  <si>
    <t>鹿児島県市町村総合事務組合</t>
    <rPh sb="0" eb="3">
      <t>カゴシマ</t>
    </rPh>
    <rPh sb="3" eb="4">
      <t>ケン</t>
    </rPh>
    <rPh sb="4" eb="7">
      <t>シチョウソン</t>
    </rPh>
    <rPh sb="7" eb="9">
      <t>ソウゴウ</t>
    </rPh>
    <rPh sb="9" eb="11">
      <t>ジム</t>
    </rPh>
    <rPh sb="11" eb="13">
      <t>クミアイ</t>
    </rPh>
    <phoneticPr fontId="10"/>
  </si>
  <si>
    <t>伊佐北姶良火葬場管理組合</t>
    <rPh sb="0" eb="2">
      <t>イサ</t>
    </rPh>
    <rPh sb="2" eb="3">
      <t>キタ</t>
    </rPh>
    <rPh sb="3" eb="5">
      <t>アイラ</t>
    </rPh>
    <rPh sb="5" eb="8">
      <t>カソウバ</t>
    </rPh>
    <rPh sb="8" eb="10">
      <t>カンリ</t>
    </rPh>
    <rPh sb="10" eb="12">
      <t>クミアイ</t>
    </rPh>
    <phoneticPr fontId="10"/>
  </si>
  <si>
    <t>姶良・伊佐地区介護保険組合</t>
    <rPh sb="0" eb="2">
      <t>アイラ</t>
    </rPh>
    <rPh sb="3" eb="5">
      <t>イサ</t>
    </rPh>
    <rPh sb="5" eb="7">
      <t>チク</t>
    </rPh>
    <rPh sb="7" eb="9">
      <t>カイゴ</t>
    </rPh>
    <rPh sb="9" eb="11">
      <t>ホケン</t>
    </rPh>
    <rPh sb="11" eb="13">
      <t>クミアイ</t>
    </rPh>
    <phoneticPr fontId="10"/>
  </si>
  <si>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10"/>
  </si>
  <si>
    <t>鹿児島県後期高齢者医療広域連合（後期高齢者医療特別会計）</t>
    <rPh sb="0" eb="4">
      <t>カゴシマケン</t>
    </rPh>
    <rPh sb="4" eb="6">
      <t>コウキ</t>
    </rPh>
    <rPh sb="6" eb="9">
      <t>コウレイシャ</t>
    </rPh>
    <rPh sb="9" eb="11">
      <t>イリョウ</t>
    </rPh>
    <rPh sb="11" eb="13">
      <t>コウイキ</t>
    </rPh>
    <rPh sb="13" eb="15">
      <t>レンゴウ</t>
    </rPh>
    <rPh sb="16" eb="23">
      <t>コウキコウレイシャイリョウ</t>
    </rPh>
    <rPh sb="23" eb="25">
      <t>トクベツ</t>
    </rPh>
    <rPh sb="25" eb="27">
      <t>カイケイ</t>
    </rPh>
    <phoneticPr fontId="10"/>
  </si>
  <si>
    <t>霧島市土地開発公社</t>
  </si>
  <si>
    <t>霧島市施設管理公社</t>
  </si>
  <si>
    <t>霧島神話の里公園</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</si>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</sst>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44161</c:v>
                </c:pt>
                <c:pt idx="1">
                  <c:v>43955</c:v>
                </c:pt>
                <c:pt idx="2">
                  <c:v>41921</c:v>
                </c:pt>
                <c:pt idx="3">
                  <c:v>44585</c:v>
                </c:pt>
                <c:pt idx="4">
                  <c:v>49779</c:v>
                </c:pt>
              </c:numCache>
            </c:numRef>
          </c:val>
          <c:smooth val="0"/>
          <c:extLst>
            <c:ext xmlns:c16="http://schemas.microsoft.com/office/drawing/2014/chart" uri="{C3380CC4-5D6E-409C-BE32-E72D297353CC}">
              <c16:uniqueId val="{00000000-C39E-4B20-9134-CF560A1458A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76742</c:v>
                </c:pt>
                <c:pt idx="1">
                  <c:v>62927</c:v>
                </c:pt>
                <c:pt idx="2">
                  <c:v>57768</c:v>
                </c:pt>
                <c:pt idx="3">
                  <c:v>76125</c:v>
                </c:pt>
                <c:pt idx="4">
                  <c:v>96883</c:v>
                </c:pt>
              </c:numCache>
            </c:numRef>
          </c:val>
          <c:smooth val="0"/>
          <c:extLst>
            <c:ext xmlns:c16="http://schemas.microsoft.com/office/drawing/2014/chart" uri="{C3380CC4-5D6E-409C-BE32-E72D297353CC}">
              <c16:uniqueId val="{00000001-C39E-4B20-9134-CF560A1458A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7.9</c:v>
                </c:pt>
                <c:pt idx="1">
                  <c:v>8.86</c:v>
                </c:pt>
                <c:pt idx="2">
                  <c:v>10.16</c:v>
                </c:pt>
                <c:pt idx="3">
                  <c:v>9.2899999999999991</c:v>
                </c:pt>
                <c:pt idx="4">
                  <c:v>8.6300000000000008</c:v>
                </c:pt>
              </c:numCache>
            </c:numRef>
          </c:val>
          <c:extLst>
            <c:ext xmlns:c16="http://schemas.microsoft.com/office/drawing/2014/chart" uri="{C3380CC4-5D6E-409C-BE32-E72D297353CC}">
              <c16:uniqueId val="{00000000-3786-436C-90CF-CA2A03C648E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22.81</c:v>
                </c:pt>
                <c:pt idx="1">
                  <c:v>22</c:v>
                </c:pt>
                <c:pt idx="2">
                  <c:v>22.12</c:v>
                </c:pt>
                <c:pt idx="3">
                  <c:v>23.35</c:v>
                </c:pt>
                <c:pt idx="4">
                  <c:v>22.05</c:v>
                </c:pt>
              </c:numCache>
            </c:numRef>
          </c:val>
          <c:extLst>
            <c:ext xmlns:c16="http://schemas.microsoft.com/office/drawing/2014/chart" uri="{C3380CC4-5D6E-409C-BE32-E72D297353CC}">
              <c16:uniqueId val="{00000001-3786-436C-90CF-CA2A03C648E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-0.8</c:v>
                </c:pt>
                <c:pt idx="1">
                  <c:v>1.19</c:v>
                </c:pt>
                <c:pt idx="2">
                  <c:v>0.77</c:v>
                </c:pt>
                <c:pt idx="3">
                  <c:v>0.91</c:v>
                </c:pt>
                <c:pt idx="4">
                  <c:v>-1.39</c:v>
                </c:pt>
              </c:numCache>
            </c:numRef>
          </c:val>
          <c:smooth val="0"/>
          <c:extLst>
            <c:ext xmlns:c16="http://schemas.microsoft.com/office/drawing/2014/chart" uri="{C3380CC4-5D6E-409C-BE32-E72D297353CC}">
              <c16:uniqueId val="{00000002-3786-436C-90CF-CA2A03C648E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0.03</c:v>
                </c:pt>
                <c:pt idx="2">
                  <c:v>#N/A</c:v>
                </c:pt>
                <c:pt idx="3">
                  <c:v>0.02</c:v>
                </c:pt>
                <c:pt idx="4">
                  <c:v>#N/A</c:v>
                </c:pt>
                <c:pt idx="5">
                  <c:v>0.02</c:v>
                </c:pt>
                <c:pt idx="6">
                  <c:v>#N/A</c:v>
                </c:pt>
                <c:pt idx="7">
                  <c:v>0.04</c:v>
                </c:pt>
                <c:pt idx="8">
                  <c:v>#N/A</c:v>
                </c:pt>
                <c:pt idx="9">
                  <c:v>0.03</c:v>
                </c:pt>
              </c:numCache>
            </c:numRef>
          </c:val>
          <c:extLst>
            <c:ext xmlns:c16="http://schemas.microsoft.com/office/drawing/2014/chart" uri="{C3380CC4-5D6E-409C-BE32-E72D297353CC}">
              <c16:uniqueId val="{00000000-5A9B-49E7-B5E1-240CD400C7C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A9B-49E7-B5E1-240CD400C7C1}"/>
            </c:ext>
          </c:extLst>
        </c:ser>
        <c:ser>
          <c:idx val="2"/>
          <c:order val="2"/>
          <c:tx>
            <c:strRef>
              <c:f>データシート!$A$29</c:f>
              <c:strCache>
                <c:ptCount val="1"/>
                <c:pt idx="0">
                  <c:v>交通災害共済事業特別会計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0.04</c:v>
                </c:pt>
                <c:pt idx="2">
                  <c:v>#N/A</c:v>
                </c:pt>
                <c:pt idx="3">
                  <c:v>0.05</c:v>
                </c:pt>
                <c:pt idx="4">
                  <c:v>#N/A</c:v>
                </c:pt>
                <c:pt idx="5">
                  <c:v>0.06</c:v>
                </c:pt>
                <c:pt idx="6">
                  <c:v>#N/A</c:v>
                </c:pt>
                <c:pt idx="7">
                  <c:v>7.0000000000000007E-2</c:v>
                </c:pt>
                <c:pt idx="8">
                  <c:v>#N/A</c:v>
                </c:pt>
                <c:pt idx="9">
                  <c:v>7.0000000000000007E-2</c:v>
                </c:pt>
              </c:numCache>
            </c:numRef>
          </c:val>
          <c:extLst>
            <c:ext xmlns:c16="http://schemas.microsoft.com/office/drawing/2014/chart" uri="{C3380CC4-5D6E-409C-BE32-E72D297353CC}">
              <c16:uniqueId val="{00000002-5A9B-49E7-B5E1-240CD400C7C1}"/>
            </c:ext>
          </c:extLst>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0.42</c:v>
                </c:pt>
                <c:pt idx="2">
                  <c:v>#N/A</c:v>
                </c:pt>
                <c:pt idx="3">
                  <c:v>0.27</c:v>
                </c:pt>
                <c:pt idx="4">
                  <c:v>#N/A</c:v>
                </c:pt>
                <c:pt idx="5">
                  <c:v>0.2</c:v>
                </c:pt>
                <c:pt idx="6">
                  <c:v>#N/A</c:v>
                </c:pt>
                <c:pt idx="7">
                  <c:v>0.49</c:v>
                </c:pt>
                <c:pt idx="8">
                  <c:v>#N/A</c:v>
                </c:pt>
                <c:pt idx="9">
                  <c:v>0.15</c:v>
                </c:pt>
              </c:numCache>
            </c:numRef>
          </c:val>
          <c:extLst>
            <c:ext xmlns:c16="http://schemas.microsoft.com/office/drawing/2014/chart" uri="{C3380CC4-5D6E-409C-BE32-E72D297353CC}">
              <c16:uniqueId val="{00000003-5A9B-49E7-B5E1-240CD400C7C1}"/>
            </c:ext>
          </c:extLst>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0.13</c:v>
                </c:pt>
                <c:pt idx="2">
                  <c:v>#N/A</c:v>
                </c:pt>
                <c:pt idx="3">
                  <c:v>0.13</c:v>
                </c:pt>
                <c:pt idx="4">
                  <c:v>#N/A</c:v>
                </c:pt>
                <c:pt idx="5">
                  <c:v>0.15</c:v>
                </c:pt>
                <c:pt idx="6">
                  <c:v>#N/A</c:v>
                </c:pt>
                <c:pt idx="7">
                  <c:v>0.17</c:v>
                </c:pt>
                <c:pt idx="8">
                  <c:v>#N/A</c:v>
                </c:pt>
                <c:pt idx="9">
                  <c:v>0.18</c:v>
                </c:pt>
              </c:numCache>
            </c:numRef>
          </c:val>
          <c:extLst>
            <c:ext xmlns:c16="http://schemas.microsoft.com/office/drawing/2014/chart" uri="{C3380CC4-5D6E-409C-BE32-E72D297353CC}">
              <c16:uniqueId val="{00000004-5A9B-49E7-B5E1-240CD400C7C1}"/>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0.65</c:v>
                </c:pt>
                <c:pt idx="2">
                  <c:v>#N/A</c:v>
                </c:pt>
                <c:pt idx="3">
                  <c:v>0.92</c:v>
                </c:pt>
                <c:pt idx="4">
                  <c:v>#N/A</c:v>
                </c:pt>
                <c:pt idx="5">
                  <c:v>0.41</c:v>
                </c:pt>
                <c:pt idx="6">
                  <c:v>#N/A</c:v>
                </c:pt>
                <c:pt idx="7">
                  <c:v>0.48</c:v>
                </c:pt>
                <c:pt idx="8">
                  <c:v>#N/A</c:v>
                </c:pt>
                <c:pt idx="9">
                  <c:v>0.8</c:v>
                </c:pt>
              </c:numCache>
            </c:numRef>
          </c:val>
          <c:extLst>
            <c:ext xmlns:c16="http://schemas.microsoft.com/office/drawing/2014/chart" uri="{C3380CC4-5D6E-409C-BE32-E72D297353CC}">
              <c16:uniqueId val="{00000005-5A9B-49E7-B5E1-240CD400C7C1}"/>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1.24</c:v>
                </c:pt>
                <c:pt idx="2">
                  <c:v>#N/A</c:v>
                </c:pt>
                <c:pt idx="3">
                  <c:v>1.48</c:v>
                </c:pt>
                <c:pt idx="4">
                  <c:v>#N/A</c:v>
                </c:pt>
                <c:pt idx="5">
                  <c:v>1.64</c:v>
                </c:pt>
                <c:pt idx="6">
                  <c:v>#N/A</c:v>
                </c:pt>
                <c:pt idx="7">
                  <c:v>1.47</c:v>
                </c:pt>
                <c:pt idx="8">
                  <c:v>#N/A</c:v>
                </c:pt>
                <c:pt idx="9">
                  <c:v>1.02</c:v>
                </c:pt>
              </c:numCache>
            </c:numRef>
          </c:val>
          <c:extLst>
            <c:ext xmlns:c16="http://schemas.microsoft.com/office/drawing/2014/chart" uri="{C3380CC4-5D6E-409C-BE32-E72D297353CC}">
              <c16:uniqueId val="{00000006-5A9B-49E7-B5E1-240CD400C7C1}"/>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7.39</c:v>
                </c:pt>
                <c:pt idx="2">
                  <c:v>#N/A</c:v>
                </c:pt>
                <c:pt idx="3">
                  <c:v>7.04</c:v>
                </c:pt>
                <c:pt idx="4">
                  <c:v>#N/A</c:v>
                </c:pt>
                <c:pt idx="5">
                  <c:v>5.61</c:v>
                </c:pt>
                <c:pt idx="6">
                  <c:v>#N/A</c:v>
                </c:pt>
                <c:pt idx="7">
                  <c:v>3.23</c:v>
                </c:pt>
                <c:pt idx="8">
                  <c:v>#N/A</c:v>
                </c:pt>
                <c:pt idx="9">
                  <c:v>4.1399999999999997</c:v>
                </c:pt>
              </c:numCache>
            </c:numRef>
          </c:val>
          <c:extLst>
            <c:ext xmlns:c16="http://schemas.microsoft.com/office/drawing/2014/chart" uri="{C3380CC4-5D6E-409C-BE32-E72D297353CC}">
              <c16:uniqueId val="{00000007-5A9B-49E7-B5E1-240CD400C7C1}"/>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7.89</c:v>
                </c:pt>
                <c:pt idx="2">
                  <c:v>#N/A</c:v>
                </c:pt>
                <c:pt idx="3">
                  <c:v>8.85</c:v>
                </c:pt>
                <c:pt idx="4">
                  <c:v>#N/A</c:v>
                </c:pt>
                <c:pt idx="5">
                  <c:v>10.15</c:v>
                </c:pt>
                <c:pt idx="6">
                  <c:v>#N/A</c:v>
                </c:pt>
                <c:pt idx="7">
                  <c:v>9.2799999999999994</c:v>
                </c:pt>
                <c:pt idx="8">
                  <c:v>#N/A</c:v>
                </c:pt>
                <c:pt idx="9">
                  <c:v>8.6300000000000008</c:v>
                </c:pt>
              </c:numCache>
            </c:numRef>
          </c:val>
          <c:extLst>
            <c:ext xmlns:c16="http://schemas.microsoft.com/office/drawing/2014/chart" uri="{C3380CC4-5D6E-409C-BE32-E72D297353CC}">
              <c16:uniqueId val="{00000008-5A9B-49E7-B5E1-240CD400C7C1}"/>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11.15</c:v>
                </c:pt>
                <c:pt idx="2">
                  <c:v>#N/A</c:v>
                </c:pt>
                <c:pt idx="3">
                  <c:v>11.15</c:v>
                </c:pt>
                <c:pt idx="4">
                  <c:v>#N/A</c:v>
                </c:pt>
                <c:pt idx="5">
                  <c:v>11.43</c:v>
                </c:pt>
                <c:pt idx="6">
                  <c:v>#N/A</c:v>
                </c:pt>
                <c:pt idx="7">
                  <c:v>12.08</c:v>
                </c:pt>
                <c:pt idx="8">
                  <c:v>#N/A</c:v>
                </c:pt>
                <c:pt idx="9">
                  <c:v>12.42</c:v>
                </c:pt>
              </c:numCache>
            </c:numRef>
          </c:val>
          <c:extLst>
            <c:ext xmlns:c16="http://schemas.microsoft.com/office/drawing/2014/chart" uri="{C3380CC4-5D6E-409C-BE32-E72D297353CC}">
              <c16:uniqueId val="{00000009-5A9B-49E7-B5E1-240CD400C7C1}"/>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5598</c:v>
                </c:pt>
                <c:pt idx="5">
                  <c:v>5462</c:v>
                </c:pt>
                <c:pt idx="8">
                  <c:v>5392</c:v>
                </c:pt>
                <c:pt idx="11">
                  <c:v>5179</c:v>
                </c:pt>
                <c:pt idx="14">
                  <c:v>4906</c:v>
                </c:pt>
              </c:numCache>
            </c:numRef>
          </c:val>
          <c:extLst>
            <c:ext xmlns:c16="http://schemas.microsoft.com/office/drawing/2014/chart" uri="{C3380CC4-5D6E-409C-BE32-E72D297353CC}">
              <c16:uniqueId val="{00000000-A7A9-4D96-9FD1-0A1D1061D95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7A9-4D96-9FD1-0A1D1061D95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c:v>
                </c:pt>
                <c:pt idx="3">
                  <c:v>2</c:v>
                </c:pt>
                <c:pt idx="6">
                  <c:v>1</c:v>
                </c:pt>
                <c:pt idx="9">
                  <c:v>2</c:v>
                </c:pt>
                <c:pt idx="12">
                  <c:v>2</c:v>
                </c:pt>
              </c:numCache>
            </c:numRef>
          </c:val>
          <c:extLst>
            <c:ext xmlns:c16="http://schemas.microsoft.com/office/drawing/2014/chart" uri="{C3380CC4-5D6E-409C-BE32-E72D297353CC}">
              <c16:uniqueId val="{00000002-A7A9-4D96-9FD1-0A1D1061D95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7A9-4D96-9FD1-0A1D1061D95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744</c:v>
                </c:pt>
                <c:pt idx="3">
                  <c:v>702</c:v>
                </c:pt>
                <c:pt idx="6">
                  <c:v>634</c:v>
                </c:pt>
                <c:pt idx="9">
                  <c:v>568</c:v>
                </c:pt>
                <c:pt idx="12">
                  <c:v>674</c:v>
                </c:pt>
              </c:numCache>
            </c:numRef>
          </c:val>
          <c:extLst>
            <c:ext xmlns:c16="http://schemas.microsoft.com/office/drawing/2014/chart" uri="{C3380CC4-5D6E-409C-BE32-E72D297353CC}">
              <c16:uniqueId val="{00000004-A7A9-4D96-9FD1-0A1D1061D95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7A9-4D96-9FD1-0A1D1061D95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7A9-4D96-9FD1-0A1D1061D95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6799</c:v>
                </c:pt>
                <c:pt idx="3">
                  <c:v>6839</c:v>
                </c:pt>
                <c:pt idx="6">
                  <c:v>6559</c:v>
                </c:pt>
                <c:pt idx="9">
                  <c:v>6191</c:v>
                </c:pt>
                <c:pt idx="12">
                  <c:v>5796</c:v>
                </c:pt>
              </c:numCache>
            </c:numRef>
          </c:val>
          <c:extLst>
            <c:ext xmlns:c16="http://schemas.microsoft.com/office/drawing/2014/chart" uri="{C3380CC4-5D6E-409C-BE32-E72D297353CC}">
              <c16:uniqueId val="{00000007-A7A9-4D96-9FD1-0A1D1061D95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1947</c:v>
                </c:pt>
                <c:pt idx="2">
                  <c:v>#N/A</c:v>
                </c:pt>
                <c:pt idx="3">
                  <c:v>#N/A</c:v>
                </c:pt>
                <c:pt idx="4">
                  <c:v>2081</c:v>
                </c:pt>
                <c:pt idx="5">
                  <c:v>#N/A</c:v>
                </c:pt>
                <c:pt idx="6">
                  <c:v>#N/A</c:v>
                </c:pt>
                <c:pt idx="7">
                  <c:v>1802</c:v>
                </c:pt>
                <c:pt idx="8">
                  <c:v>#N/A</c:v>
                </c:pt>
                <c:pt idx="9">
                  <c:v>#N/A</c:v>
                </c:pt>
                <c:pt idx="10">
                  <c:v>1582</c:v>
                </c:pt>
                <c:pt idx="11">
                  <c:v>#N/A</c:v>
                </c:pt>
                <c:pt idx="12">
                  <c:v>#N/A</c:v>
                </c:pt>
                <c:pt idx="13">
                  <c:v>1566</c:v>
                </c:pt>
                <c:pt idx="14">
                  <c:v>#N/A</c:v>
                </c:pt>
              </c:numCache>
            </c:numRef>
          </c:val>
          <c:smooth val="0"/>
          <c:extLst>
            <c:ext xmlns:c16="http://schemas.microsoft.com/office/drawing/2014/chart" uri="{C3380CC4-5D6E-409C-BE32-E72D297353CC}">
              <c16:uniqueId val="{00000008-A7A9-4D96-9FD1-0A1D1061D95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44902</c:v>
                </c:pt>
                <c:pt idx="5">
                  <c:v>42751</c:v>
                </c:pt>
                <c:pt idx="8">
                  <c:v>40390</c:v>
                </c:pt>
                <c:pt idx="11">
                  <c:v>40340</c:v>
                </c:pt>
                <c:pt idx="14">
                  <c:v>42143</c:v>
                </c:pt>
              </c:numCache>
            </c:numRef>
          </c:val>
          <c:extLst>
            <c:ext xmlns:c16="http://schemas.microsoft.com/office/drawing/2014/chart" uri="{C3380CC4-5D6E-409C-BE32-E72D297353CC}">
              <c16:uniqueId val="{00000000-86D7-4935-8B84-844624019AA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3382</c:v>
                </c:pt>
                <c:pt idx="5">
                  <c:v>2960</c:v>
                </c:pt>
                <c:pt idx="8">
                  <c:v>2230</c:v>
                </c:pt>
                <c:pt idx="11">
                  <c:v>2332</c:v>
                </c:pt>
                <c:pt idx="14">
                  <c:v>2862</c:v>
                </c:pt>
              </c:numCache>
            </c:numRef>
          </c:val>
          <c:extLst>
            <c:ext xmlns:c16="http://schemas.microsoft.com/office/drawing/2014/chart" uri="{C3380CC4-5D6E-409C-BE32-E72D297353CC}">
              <c16:uniqueId val="{00000001-86D7-4935-8B84-844624019AA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23886</c:v>
                </c:pt>
                <c:pt idx="5">
                  <c:v>26986</c:v>
                </c:pt>
                <c:pt idx="8">
                  <c:v>25818</c:v>
                </c:pt>
                <c:pt idx="11">
                  <c:v>27494</c:v>
                </c:pt>
                <c:pt idx="14">
                  <c:v>29715</c:v>
                </c:pt>
              </c:numCache>
            </c:numRef>
          </c:val>
          <c:extLst>
            <c:ext xmlns:c16="http://schemas.microsoft.com/office/drawing/2014/chart" uri="{C3380CC4-5D6E-409C-BE32-E72D297353CC}">
              <c16:uniqueId val="{00000002-86D7-4935-8B84-844624019AA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6D7-4935-8B84-844624019AA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6D7-4935-8B84-844624019AA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6D7-4935-8B84-844624019AA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5840</c:v>
                </c:pt>
                <c:pt idx="3">
                  <c:v>5788</c:v>
                </c:pt>
                <c:pt idx="6">
                  <c:v>5805</c:v>
                </c:pt>
                <c:pt idx="9">
                  <c:v>5788</c:v>
                </c:pt>
                <c:pt idx="12">
                  <c:v>5828</c:v>
                </c:pt>
              </c:numCache>
            </c:numRef>
          </c:val>
          <c:extLst>
            <c:ext xmlns:c16="http://schemas.microsoft.com/office/drawing/2014/chart" uri="{C3380CC4-5D6E-409C-BE32-E72D297353CC}">
              <c16:uniqueId val="{00000006-86D7-4935-8B84-844624019AA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86D7-4935-8B84-844624019AA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5711</c:v>
                </c:pt>
                <c:pt idx="3">
                  <c:v>4834</c:v>
                </c:pt>
                <c:pt idx="6">
                  <c:v>4447</c:v>
                </c:pt>
                <c:pt idx="9">
                  <c:v>7786</c:v>
                </c:pt>
                <c:pt idx="12">
                  <c:v>15622</c:v>
                </c:pt>
              </c:numCache>
            </c:numRef>
          </c:val>
          <c:extLst>
            <c:ext xmlns:c16="http://schemas.microsoft.com/office/drawing/2014/chart" uri="{C3380CC4-5D6E-409C-BE32-E72D297353CC}">
              <c16:uniqueId val="{00000008-86D7-4935-8B84-844624019AA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86D7-4935-8B84-844624019AA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52946</c:v>
                </c:pt>
                <c:pt idx="3">
                  <c:v>51601</c:v>
                </c:pt>
                <c:pt idx="6">
                  <c:v>48595</c:v>
                </c:pt>
                <c:pt idx="9">
                  <c:v>46603</c:v>
                </c:pt>
                <c:pt idx="12">
                  <c:v>46213</c:v>
                </c:pt>
              </c:numCache>
            </c:numRef>
          </c:val>
          <c:extLst>
            <c:ext xmlns:c16="http://schemas.microsoft.com/office/drawing/2014/chart" uri="{C3380CC4-5D6E-409C-BE32-E72D297353CC}">
              <c16:uniqueId val="{0000000A-86D7-4935-8B84-844624019AA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86D7-4935-8B84-844624019AA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7670</c:v>
                </c:pt>
                <c:pt idx="1">
                  <c:v>8238</c:v>
                </c:pt>
                <c:pt idx="2">
                  <c:v>7915</c:v>
                </c:pt>
              </c:numCache>
            </c:numRef>
          </c:val>
          <c:extLst>
            <c:ext xmlns:c16="http://schemas.microsoft.com/office/drawing/2014/chart" uri="{C3380CC4-5D6E-409C-BE32-E72D297353CC}">
              <c16:uniqueId val="{00000000-93EC-46CE-BA59-CC699ADEB56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3477</c:v>
                </c:pt>
                <c:pt idx="1">
                  <c:v>3635</c:v>
                </c:pt>
                <c:pt idx="2">
                  <c:v>3441</c:v>
                </c:pt>
              </c:numCache>
            </c:numRef>
          </c:val>
          <c:extLst>
            <c:ext xmlns:c16="http://schemas.microsoft.com/office/drawing/2014/chart" uri="{C3380CC4-5D6E-409C-BE32-E72D297353CC}">
              <c16:uniqueId val="{00000001-93EC-46CE-BA59-CC699ADEB56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14191</c:v>
                </c:pt>
                <c:pt idx="1">
                  <c:v>14681</c:v>
                </c:pt>
                <c:pt idx="2">
                  <c:v>14354</c:v>
                </c:pt>
              </c:numCache>
            </c:numRef>
          </c:val>
          <c:extLst>
            <c:ext xmlns:c16="http://schemas.microsoft.com/office/drawing/2014/chart" uri="{C3380CC4-5D6E-409C-BE32-E72D297353CC}">
              <c16:uniqueId val="{00000002-93EC-46CE-BA59-CC699ADEB56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単年度における地方債の借入額が償還額を上回らないように抑制してきたことから、地方債残高が年々減少している。これに伴い、元利償還金や算入公債費等も減少傾向となっている。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今後も「経営健全化計画」に基づき、地方債残高や公債費の縮減を図り、健全な財政運営に努める。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減債基金残高のうち満期一括地方債償還の財源として積み立てた額はない。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将来負担比率は、平成</a:t>
          </a:r>
          <a:r>
            <a:rPr kumimoji="1"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年の合併以降減少傾向となっている。</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これは、地方債の借入額の抑制や繰上償還の実施による地方債現在高の減少、公営企業における地方債残高の減少に伴う公営企業債等繰入見込額の減少によって、将来負担額が減少したためである。</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また、充当可能財源等については、財政調整基金の涵養が図られたことにより、充当可能基金が増加している。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今後も後年度への負担を少しでも軽減するよう、公債費等義務的経費の削減を中心とする行財政改革を進め、財政の健全化に努める。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鹿児島県霧島市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決算剰余金やふるさと納税寄附金等を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3,788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百万円積み立てたものの、</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単年度の大規模な建設事業等への活用や、地方債の償還等に伴い、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4,631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ことから</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843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特例措置の終了に伴う年度間の財源調整や、大規模な普通建設事業費等への活用により、基金残高は大きく減少する見込みとなっている。しかし、引き続き健全な財政運営を行っていくため、事業の選択と集中により経費削減に取り組むとともに、基金確保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・特定建設事業基金　　　　：道路整備や施設整備、都市計画事業等の建設事業に充当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・ふるさときばいやんせ基金：霧島市きばいやんせ寄附金として寄附された寄附金（主にふるさと納税による）を積み立て、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寄附者の意向を反映した施策の事業に充当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・衛生施設整備基金　　　　：一般廃棄物処理施設及び火葬場の整備等に係る事業に充当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・特定建設事業基金　　　　：今後の施設の長寿命化に対応するため、決算剰余金等を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百万円積み立てたが、</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橋梁長寿命化修繕等の特定建設のため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・ふるさときばいやんせ基金：寄附者の意向を踏まえ、観光振興に関する施策や、子育て支援の充実に関する施策などの事業に活用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1,424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百万円を取り崩したが、ふるさと納税等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1,676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の増となった。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・特定建設事業基金：今後見込まれる公共施設の整備等のため、引き続き、適切に活用していく。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・ふるさときばいやんせ基金：寄附者の意向に沿えるよう、引き続き有効活用していく。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・衛生施設整備基金：新清掃センターの建設に向けて、計画的に基金を積み立て、活用していく。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決算余剰金等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百万円を積み立てたものの、扶助費をはじめとする社会保障関係費の増に伴う年度間の財源調整を行うため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「経営健全化計画」に基づく財政運営上の数値目標としている財政調整基金の残高は、収支不足額への対応や新清掃センターの整備をはじめとする大規模な社会資本整備を控えていることから、令和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年度まで減少していく見込みである。したがって、健全な財政運営を行いながら、</a:t>
          </a:r>
          <a:r>
            <a:rPr lang="ja-JP" altLang="ja-JP" sz="1300" i="0">
              <a:solidFill>
                <a:schemeClr val="dk1"/>
              </a:solidFill>
              <a:effectLst/>
              <a:latin typeface="ＭＳ ゴシック" panose="020B0609070205080204" pitchFamily="49" charset="-128"/>
              <a:ea typeface="ＭＳ ゴシック" panose="020B0609070205080204" pitchFamily="49" charset="-128"/>
              <a:cs typeface="+mn-cs"/>
            </a:rPr>
            <a:t>収支不足額の改善を図り、毎年度の当初予算編成における財政調整基金繰入額の抑制に取り組むこととし、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災害や経済状況の悪化等に対応するため、基金確保に努める。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今後の繰上償還等に充当するため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百万円を積み立てたが、地方債の元利償還金に充当するため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新規の借入額を償還元金以内に抑制する方針の下、市債残高減少に取り組んでいるが、合併特例債の発行期限である令和７年度まで多くの大規模事業が予定されており、特に新清掃センターの建設事業費が多大な年度は新規借入額が償還元金を超過することが予想される。市債の発行額は、後年度の公債費に与える影響が大きいことから、今後の償還に対応するため基金確保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鹿児島県霧島市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123,070
121,813
603.17
79,784,450
76,012,612
3,097,637
35,893,449
46,212,641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地方交付税、国庫支出金等をはじめとする依存財源の比率が高く、依然として類似団体平均を下回る状況である。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引き続き、市税等の徴収強化や未利用財産の処分、</a:t>
          </a:r>
          <a:r>
            <a:rPr lang="ja-JP" altLang="ja-JP" sz="1100" i="0">
              <a:solidFill>
                <a:schemeClr val="dk1"/>
              </a:solidFill>
              <a:effectLst/>
              <a:latin typeface="ＭＳ ゴシック" panose="020B0609070205080204" pitchFamily="49" charset="-128"/>
              <a:ea typeface="ＭＳ ゴシック" panose="020B0609070205080204" pitchFamily="49" charset="-128"/>
              <a:cs typeface="+mn-cs"/>
            </a:rPr>
            <a:t>ふるさと納税や企業版ふるさと納税を活用した歳入の確保、</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公共施設におけるネーミングライツによる収入確保等を通じて自主財源の確保に努める。</a:t>
          </a:r>
          <a:endParaRPr lang="ja-JP" altLang="ja-JP" sz="11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45</xdr:row>
      <xdr:rowOff>10885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154412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9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10885</xdr:rowOff>
    </xdr:from>
    <xdr:to>
      <xdr:col>24</xdr:col>
      <xdr:colOff>12700</xdr:colOff>
      <xdr:row>45</xdr:row>
      <xdr:rowOff>10885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2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61685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758825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8362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37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61685</xdr:rowOff>
    </xdr:from>
    <xdr:to>
      <xdr:col>19</xdr:col>
      <xdr:colOff>133350</xdr:colOff>
      <xdr:row>44</xdr:row>
      <xdr:rowOff>61685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9072</xdr:rowOff>
    </xdr:from>
    <xdr:to>
      <xdr:col>19</xdr:col>
      <xdr:colOff>184150</xdr:colOff>
      <xdr:row>42</xdr:row>
      <xdr:rowOff>110672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120849</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61685</xdr:rowOff>
    </xdr:from>
    <xdr:to>
      <xdr:col>15</xdr:col>
      <xdr:colOff>82550</xdr:colOff>
      <xdr:row>44</xdr:row>
      <xdr:rowOff>61685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163285</xdr:rowOff>
    </xdr:from>
    <xdr:to>
      <xdr:col>15</xdr:col>
      <xdr:colOff>133350</xdr:colOff>
      <xdr:row>42</xdr:row>
      <xdr:rowOff>93435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103612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27215</xdr:rowOff>
    </xdr:from>
    <xdr:to>
      <xdr:col>11</xdr:col>
      <xdr:colOff>31750</xdr:colOff>
      <xdr:row>44</xdr:row>
      <xdr:rowOff>61685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5710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94343</xdr:rowOff>
    </xdr:from>
    <xdr:to>
      <xdr:col>7</xdr:col>
      <xdr:colOff>31750</xdr:colOff>
      <xdr:row>42</xdr:row>
      <xdr:rowOff>24493</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34670</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137177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10885</xdr:rowOff>
    </xdr:from>
    <xdr:to>
      <xdr:col>19</xdr:col>
      <xdr:colOff>184150</xdr:colOff>
      <xdr:row>44</xdr:row>
      <xdr:rowOff>112485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97262</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10885</xdr:rowOff>
    </xdr:from>
    <xdr:to>
      <xdr:col>15</xdr:col>
      <xdr:colOff>133350</xdr:colOff>
      <xdr:row>44</xdr:row>
      <xdr:rowOff>112485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97262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10885</xdr:rowOff>
    </xdr:from>
    <xdr:to>
      <xdr:col>11</xdr:col>
      <xdr:colOff>82550</xdr:colOff>
      <xdr:row>44</xdr:row>
      <xdr:rowOff>112485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147865</xdr:rowOff>
    </xdr:from>
    <xdr:to>
      <xdr:col>7</xdr:col>
      <xdr:colOff>31750</xdr:colOff>
      <xdr:row>44</xdr:row>
      <xdr:rowOff>78015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62792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類似団体平均、全国平均、県平均</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下回り</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、前年度と比較して</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改善</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これは、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人件費などの一般財源を充当する経常的経費が増加した一方で、公債費が減少したことや地方交付税や地方特例交付金等などの経常一般財源が増加したこと</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によるものである。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今後も公債費を中心に経常経費の削減に取り組むとともに、経常一般財源等の確保に努める。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9" name="テキスト ボックス 128">
          <a:extLst>
            <a:ext uri="{FF2B5EF4-FFF2-40B4-BE49-F238E27FC236}">
              <a16:creationId xmlns:a16="http://schemas.microsoft.com/office/drawing/2014/main" id="{00000000-0008-0000-0300-000081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30" name="財政構造の弾力性グラフ枠">
          <a:extLst>
            <a:ext uri="{FF2B5EF4-FFF2-40B4-BE49-F238E27FC236}">
              <a16:creationId xmlns:a16="http://schemas.microsoft.com/office/drawing/2014/main" id="{00000000-0008-0000-0300-000082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31750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953000" y="1026414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3827</xdr:rowOff>
    </xdr:from>
    <xdr:ext cx="762000" cy="259045"/>
    <xdr:sp macro="" textlink="">
      <xdr:nvSpPr>
        <xdr:cNvPr id="132" name="財政構造の弾力性最小値テキスト">
          <a:extLst>
            <a:ext uri="{FF2B5EF4-FFF2-40B4-BE49-F238E27FC236}">
              <a16:creationId xmlns:a16="http://schemas.microsoft.com/office/drawing/2014/main" id="{00000000-0008-0000-0300-000084000000}"/>
            </a:ext>
          </a:extLst>
        </xdr:cNvPr>
        <xdr:cNvSpPr txBox="1"/>
      </xdr:nvSpPr>
      <xdr:spPr>
        <a:xfrm>
          <a:off x="5041900" y="1149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31750</xdr:rowOff>
    </xdr:from>
    <xdr:to>
      <xdr:col>24</xdr:col>
      <xdr:colOff>12700</xdr:colOff>
      <xdr:row>67</xdr:row>
      <xdr:rowOff>31750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151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4" name="財政構造の弾力性最大値テキスト">
          <a:extLst>
            <a:ext uri="{FF2B5EF4-FFF2-40B4-BE49-F238E27FC236}">
              <a16:creationId xmlns:a16="http://schemas.microsoft.com/office/drawing/2014/main" id="{00000000-0008-0000-0300-000086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142603</xdr:rowOff>
    </xdr:from>
    <xdr:to>
      <xdr:col>23</xdr:col>
      <xdr:colOff>133350</xdr:colOff>
      <xdr:row>61</xdr:row>
      <xdr:rowOff>12519</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4114800" y="10429603"/>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59707</xdr:rowOff>
    </xdr:from>
    <xdr:ext cx="762000" cy="259045"/>
    <xdr:sp macro="" textlink="">
      <xdr:nvSpPr>
        <xdr:cNvPr id="137" name="財政構造の弾力性平均値テキスト">
          <a:extLst>
            <a:ext uri="{FF2B5EF4-FFF2-40B4-BE49-F238E27FC236}">
              <a16:creationId xmlns:a16="http://schemas.microsoft.com/office/drawing/2014/main" id="{00000000-0008-0000-0300-000089000000}"/>
            </a:ext>
          </a:extLst>
        </xdr:cNvPr>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87630</xdr:rowOff>
    </xdr:from>
    <xdr:to>
      <xdr:col>23</xdr:col>
      <xdr:colOff>184150</xdr:colOff>
      <xdr:row>64</xdr:row>
      <xdr:rowOff>17780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142603</xdr:rowOff>
    </xdr:from>
    <xdr:to>
      <xdr:col>19</xdr:col>
      <xdr:colOff>133350</xdr:colOff>
      <xdr:row>61</xdr:row>
      <xdr:rowOff>12519</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3225800" y="10429603"/>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46265</xdr:rowOff>
    </xdr:from>
    <xdr:to>
      <xdr:col>19</xdr:col>
      <xdr:colOff>184150</xdr:colOff>
      <xdr:row>63</xdr:row>
      <xdr:rowOff>147865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4064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132642</xdr:rowOff>
    </xdr:from>
    <xdr:ext cx="7366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733800" y="1093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45176</xdr:rowOff>
    </xdr:from>
    <xdr:to>
      <xdr:col>15</xdr:col>
      <xdr:colOff>82550</xdr:colOff>
      <xdr:row>60</xdr:row>
      <xdr:rowOff>142603</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a:off x="2336800" y="10160726"/>
          <a:ext cx="889000" cy="26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128088</xdr:rowOff>
    </xdr:from>
    <xdr:to>
      <xdr:col>15</xdr:col>
      <xdr:colOff>133350</xdr:colOff>
      <xdr:row>63</xdr:row>
      <xdr:rowOff>58238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3175000" y="1075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43015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844800" y="10844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45176</xdr:rowOff>
    </xdr:from>
    <xdr:to>
      <xdr:col>11</xdr:col>
      <xdr:colOff>31750</xdr:colOff>
      <xdr:row>62</xdr:row>
      <xdr:rowOff>27215</xdr:rowOff>
    </xdr:to>
    <xdr:cxnSp macro="">
      <xdr:nvCxnSpPr>
        <xdr:cNvPr id="145" name="直線コネクタ 144">
          <a:extLst>
            <a:ext uri="{FF2B5EF4-FFF2-40B4-BE49-F238E27FC236}">
              <a16:creationId xmlns:a16="http://schemas.microsoft.com/office/drawing/2014/main" id="{00000000-0008-0000-0300-000091000000}"/>
            </a:ext>
          </a:extLst>
        </xdr:cNvPr>
        <xdr:cNvCxnSpPr/>
      </xdr:nvCxnSpPr>
      <xdr:spPr>
        <a:xfrm flipV="1">
          <a:off x="1447800" y="10160726"/>
          <a:ext cx="889000" cy="496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85816</xdr:rowOff>
    </xdr:from>
    <xdr:to>
      <xdr:col>11</xdr:col>
      <xdr:colOff>82550</xdr:colOff>
      <xdr:row>62</xdr:row>
      <xdr:rowOff>15966</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2286000" y="1054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743</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955800" y="1063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39370</xdr:rowOff>
    </xdr:from>
    <xdr:to>
      <xdr:col>7</xdr:col>
      <xdr:colOff>31750</xdr:colOff>
      <xdr:row>63</xdr:row>
      <xdr:rowOff>140970</xdr:rowOff>
    </xdr:to>
    <xdr:sp macro="" textlink="">
      <xdr:nvSpPr>
        <xdr:cNvPr id="148" name="フローチャート: 判断 147">
          <a:extLst>
            <a:ext uri="{FF2B5EF4-FFF2-40B4-BE49-F238E27FC236}">
              <a16:creationId xmlns:a16="http://schemas.microsoft.com/office/drawing/2014/main" id="{00000000-0008-0000-0300-000094000000}"/>
            </a:ext>
          </a:extLst>
        </xdr:cNvPr>
        <xdr:cNvSpPr/>
      </xdr:nvSpPr>
      <xdr:spPr>
        <a:xfrm>
          <a:off x="1397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125747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066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91803</xdr:rowOff>
    </xdr:from>
    <xdr:to>
      <xdr:col>23</xdr:col>
      <xdr:colOff>184150</xdr:colOff>
      <xdr:row>61</xdr:row>
      <xdr:rowOff>21953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9022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108330</xdr:rowOff>
    </xdr:from>
    <xdr:ext cx="762000" cy="259045"/>
    <xdr:sp macro="" textlink="">
      <xdr:nvSpPr>
        <xdr:cNvPr id="156" name="財政構造の弾力性該当値テキスト">
          <a:extLst>
            <a:ext uri="{FF2B5EF4-FFF2-40B4-BE49-F238E27FC236}">
              <a16:creationId xmlns:a16="http://schemas.microsoft.com/office/drawing/2014/main" id="{00000000-0008-0000-0300-00009C000000}"/>
            </a:ext>
          </a:extLst>
        </xdr:cNvPr>
        <xdr:cNvSpPr txBox="1"/>
      </xdr:nvSpPr>
      <xdr:spPr>
        <a:xfrm>
          <a:off x="5041900" y="1022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133169</xdr:rowOff>
    </xdr:from>
    <xdr:to>
      <xdr:col>19</xdr:col>
      <xdr:colOff>184150</xdr:colOff>
      <xdr:row>61</xdr:row>
      <xdr:rowOff>63319</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4064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73496</xdr:rowOff>
    </xdr:from>
    <xdr:ext cx="7366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3733800" y="10189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91803</xdr:rowOff>
    </xdr:from>
    <xdr:to>
      <xdr:col>15</xdr:col>
      <xdr:colOff>133350</xdr:colOff>
      <xdr:row>61</xdr:row>
      <xdr:rowOff>21953</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31750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32130</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2844800" y="10147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165826</xdr:rowOff>
    </xdr:from>
    <xdr:to>
      <xdr:col>11</xdr:col>
      <xdr:colOff>82550</xdr:colOff>
      <xdr:row>59</xdr:row>
      <xdr:rowOff>95976</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2286000" y="1010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106153</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955800" y="9878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147865</xdr:rowOff>
    </xdr:from>
    <xdr:to>
      <xdr:col>7</xdr:col>
      <xdr:colOff>31750</xdr:colOff>
      <xdr:row>62</xdr:row>
      <xdr:rowOff>78015</xdr:rowOff>
    </xdr:to>
    <xdr:sp macro="" textlink="">
      <xdr:nvSpPr>
        <xdr:cNvPr id="163" name="楕円 162">
          <a:extLst>
            <a:ext uri="{FF2B5EF4-FFF2-40B4-BE49-F238E27FC236}">
              <a16:creationId xmlns:a16="http://schemas.microsoft.com/office/drawing/2014/main" id="{00000000-0008-0000-0300-0000A3000000}"/>
            </a:ext>
          </a:extLst>
        </xdr:cNvPr>
        <xdr:cNvSpPr/>
      </xdr:nvSpPr>
      <xdr:spPr>
        <a:xfrm>
          <a:off x="1397000" y="1060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88192</xdr:rowOff>
    </xdr:from>
    <xdr:ext cx="762000" cy="259045"/>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1066800" y="1037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[156,431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6" name="正方形/長方形 175">
          <a:extLst>
            <a:ext uri="{FF2B5EF4-FFF2-40B4-BE49-F238E27FC236}">
              <a16:creationId xmlns:a16="http://schemas.microsoft.com/office/drawing/2014/main" id="{00000000-0008-0000-0300-0000B0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人件費が依然として類似団体の平均と比較して高い水準にある理由は、本市の職員数には常備消防職員や市立高校職員が含まれているため、人口当たりの職員数が多いことが要因として挙げられる。</a:t>
          </a:r>
        </a:p>
        <a:p>
          <a:r>
            <a:rPr kumimoji="1" lang="ja-JP" altLang="en-US" sz="1100">
              <a:latin typeface="ＭＳ ゴシック" panose="020B0609070205080204" pitchFamily="49" charset="-128"/>
              <a:ea typeface="ＭＳ ゴシック" panose="020B0609070205080204" pitchFamily="49" charset="-128"/>
            </a:rPr>
            <a:t>　今後も「定員管理計画」に基づき限られた人材で効率的・効果的な行政経営を行っていくとともに、「公共施設管理計画」に基づき公共施設の集約化・複合化を図ることで維持管理経費の縮減に努める。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124227</xdr:rowOff>
    </xdr:from>
    <xdr:to>
      <xdr:col>23</xdr:col>
      <xdr:colOff>133350</xdr:colOff>
      <xdr:row>88</xdr:row>
      <xdr:rowOff>136429</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840227"/>
          <a:ext cx="0" cy="13838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108506</xdr:rowOff>
    </xdr:from>
    <xdr:ext cx="762000" cy="259045"/>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19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136429</xdr:rowOff>
    </xdr:from>
    <xdr:to>
      <xdr:col>24</xdr:col>
      <xdr:colOff>12700</xdr:colOff>
      <xdr:row>88</xdr:row>
      <xdr:rowOff>136429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224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39154</xdr:rowOff>
    </xdr:from>
    <xdr:ext cx="762000" cy="25904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58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124227</xdr:rowOff>
    </xdr:from>
    <xdr:to>
      <xdr:col>24</xdr:col>
      <xdr:colOff>12700</xdr:colOff>
      <xdr:row>80</xdr:row>
      <xdr:rowOff>124227</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840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153144</xdr:rowOff>
    </xdr:from>
    <xdr:to>
      <xdr:col>23</xdr:col>
      <xdr:colOff>133350</xdr:colOff>
      <xdr:row>85</xdr:row>
      <xdr:rowOff>117962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4554944"/>
          <a:ext cx="838200" cy="136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18288</xdr:rowOff>
    </xdr:from>
    <xdr:ext cx="762000" cy="259045"/>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424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1761</xdr:rowOff>
    </xdr:from>
    <xdr:to>
      <xdr:col>23</xdr:col>
      <xdr:colOff>184150</xdr:colOff>
      <xdr:row>84</xdr:row>
      <xdr:rowOff>103361</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440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121507</xdr:rowOff>
    </xdr:from>
    <xdr:to>
      <xdr:col>19</xdr:col>
      <xdr:colOff>133350</xdr:colOff>
      <xdr:row>84</xdr:row>
      <xdr:rowOff>153144</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4523307"/>
          <a:ext cx="889000" cy="31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60230</xdr:rowOff>
    </xdr:from>
    <xdr:to>
      <xdr:col>19</xdr:col>
      <xdr:colOff>184150</xdr:colOff>
      <xdr:row>83</xdr:row>
      <xdr:rowOff>161830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4290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557</xdr:rowOff>
    </xdr:from>
    <xdr:ext cx="7366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405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118531</xdr:rowOff>
    </xdr:from>
    <xdr:to>
      <xdr:col>15</xdr:col>
      <xdr:colOff>82550</xdr:colOff>
      <xdr:row>84</xdr:row>
      <xdr:rowOff>121507</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2336800" y="14520331"/>
          <a:ext cx="889000" cy="2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82510</xdr:rowOff>
    </xdr:from>
    <xdr:to>
      <xdr:col>15</xdr:col>
      <xdr:colOff>133350</xdr:colOff>
      <xdr:row>84</xdr:row>
      <xdr:rowOff>12660</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431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22837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408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78970</xdr:rowOff>
    </xdr:from>
    <xdr:to>
      <xdr:col>11</xdr:col>
      <xdr:colOff>31750</xdr:colOff>
      <xdr:row>84</xdr:row>
      <xdr:rowOff>118531</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a:off x="1447800" y="14480770"/>
          <a:ext cx="889000" cy="3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20307</xdr:rowOff>
    </xdr:from>
    <xdr:to>
      <xdr:col>11</xdr:col>
      <xdr:colOff>82550</xdr:colOff>
      <xdr:row>83</xdr:row>
      <xdr:rowOff>121907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425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132084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401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89984</xdr:rowOff>
    </xdr:from>
    <xdr:to>
      <xdr:col>7</xdr:col>
      <xdr:colOff>31750</xdr:colOff>
      <xdr:row>83</xdr:row>
      <xdr:rowOff>20134</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414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30311</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9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67162</xdr:rowOff>
    </xdr:from>
    <xdr:to>
      <xdr:col>23</xdr:col>
      <xdr:colOff>184150</xdr:colOff>
      <xdr:row>85</xdr:row>
      <xdr:rowOff>168762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464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39239</xdr:rowOff>
    </xdr:from>
    <xdr:ext cx="762000" cy="25904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4612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102344</xdr:rowOff>
    </xdr:from>
    <xdr:to>
      <xdr:col>19</xdr:col>
      <xdr:colOff>184150</xdr:colOff>
      <xdr:row>85</xdr:row>
      <xdr:rowOff>32494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450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17271</xdr:rowOff>
    </xdr:from>
    <xdr:ext cx="7366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4590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70707</xdr:rowOff>
    </xdr:from>
    <xdr:to>
      <xdr:col>15</xdr:col>
      <xdr:colOff>133350</xdr:colOff>
      <xdr:row>85</xdr:row>
      <xdr:rowOff>857</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447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157084</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455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67731</xdr:rowOff>
    </xdr:from>
    <xdr:to>
      <xdr:col>11</xdr:col>
      <xdr:colOff>82550</xdr:colOff>
      <xdr:row>84</xdr:row>
      <xdr:rowOff>169331</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4469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154108</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455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28170</xdr:rowOff>
    </xdr:from>
    <xdr:to>
      <xdr:col>7</xdr:col>
      <xdr:colOff>31750</xdr:colOff>
      <xdr:row>84</xdr:row>
      <xdr:rowOff>129770</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442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114547</xdr:rowOff>
    </xdr:from>
    <xdr:ext cx="762000" cy="25904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451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給料表の引き上げ率の相違により、前年度比で</a:t>
          </a:r>
          <a:r>
            <a:rPr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0.1</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ポイント減少した。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今後も職務・職責に応じた給料制度を運用し、国の指数を上回らないよう努める。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90</xdr:row>
      <xdr:rowOff>39159</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760450"/>
          <a:ext cx="0" cy="17092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11236</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441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39159</xdr:rowOff>
    </xdr:from>
    <xdr:to>
      <xdr:col>81</xdr:col>
      <xdr:colOff>133350</xdr:colOff>
      <xdr:row>90</xdr:row>
      <xdr:rowOff>39159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469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130827</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122766</xdr:rowOff>
    </xdr:from>
    <xdr:to>
      <xdr:col>81</xdr:col>
      <xdr:colOff>44450</xdr:colOff>
      <xdr:row>84</xdr:row>
      <xdr:rowOff>142875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524566"/>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93786</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6670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121709</xdr:rowOff>
    </xdr:from>
    <xdr:to>
      <xdr:col>81</xdr:col>
      <xdr:colOff>95250</xdr:colOff>
      <xdr:row>86</xdr:row>
      <xdr:rowOff>51859</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142875</xdr:rowOff>
    </xdr:from>
    <xdr:to>
      <xdr:col>77</xdr:col>
      <xdr:colOff>44450</xdr:colOff>
      <xdr:row>85</xdr:row>
      <xdr:rowOff>11641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5290800" y="1454467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121709</xdr:rowOff>
    </xdr:from>
    <xdr:to>
      <xdr:col>77</xdr:col>
      <xdr:colOff>95250</xdr:colOff>
      <xdr:row>86</xdr:row>
      <xdr:rowOff>51859</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36636</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7813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162984</xdr:rowOff>
    </xdr:from>
    <xdr:to>
      <xdr:col>72</xdr:col>
      <xdr:colOff>203200</xdr:colOff>
      <xdr:row>85</xdr:row>
      <xdr:rowOff>11641</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4401800" y="14564784"/>
          <a:ext cx="8890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161925</xdr:rowOff>
    </xdr:from>
    <xdr:to>
      <xdr:col>73</xdr:col>
      <xdr:colOff>44450</xdr:colOff>
      <xdr:row>86</xdr:row>
      <xdr:rowOff>92075</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76852</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82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162984</xdr:rowOff>
    </xdr:from>
    <xdr:to>
      <xdr:col>68</xdr:col>
      <xdr:colOff>152400</xdr:colOff>
      <xdr:row>85</xdr:row>
      <xdr:rowOff>11641</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13512800" y="14564784"/>
          <a:ext cx="8890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10584</xdr:rowOff>
    </xdr:from>
    <xdr:to>
      <xdr:col>68</xdr:col>
      <xdr:colOff>203200</xdr:colOff>
      <xdr:row>86</xdr:row>
      <xdr:rowOff>112184</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96961</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841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131234</xdr:rowOff>
    </xdr:from>
    <xdr:to>
      <xdr:col>64</xdr:col>
      <xdr:colOff>152400</xdr:colOff>
      <xdr:row>87</xdr:row>
      <xdr:rowOff>61384</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46161</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71966</xdr:rowOff>
    </xdr:from>
    <xdr:to>
      <xdr:col>81</xdr:col>
      <xdr:colOff>95250</xdr:colOff>
      <xdr:row>85</xdr:row>
      <xdr:rowOff>2116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88493</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318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92075</xdr:rowOff>
    </xdr:from>
    <xdr:to>
      <xdr:col>77</xdr:col>
      <xdr:colOff>95250</xdr:colOff>
      <xdr:row>85</xdr:row>
      <xdr:rowOff>22225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49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32402</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26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132291</xdr:rowOff>
    </xdr:from>
    <xdr:to>
      <xdr:col>73</xdr:col>
      <xdr:colOff>44450</xdr:colOff>
      <xdr:row>85</xdr:row>
      <xdr:rowOff>62441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53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72618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112184</xdr:rowOff>
    </xdr:from>
    <xdr:to>
      <xdr:col>68</xdr:col>
      <xdr:colOff>203200</xdr:colOff>
      <xdr:row>85</xdr:row>
      <xdr:rowOff>42334</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52511</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4282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132291</xdr:rowOff>
    </xdr:from>
    <xdr:to>
      <xdr:col>64</xdr:col>
      <xdr:colOff>152400</xdr:colOff>
      <xdr:row>85</xdr:row>
      <xdr:rowOff>62441</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53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72618</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職員数は、段階的な定年引上げに伴い、令和６年４月１日で</a:t>
          </a:r>
          <a:r>
            <a:rPr kumimoji="1"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1,090</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名となったが、人口</a:t>
          </a:r>
          <a:r>
            <a:rPr kumimoji="1"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1,000</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人当たりの職員数は全国平均、県平均を下回っており、適正化は図られている。</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今後も「定員管理計画」に基づき、限られた人材で効率的、効果的な行政経営を行っていく。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130493</xdr:rowOff>
    </xdr:from>
    <xdr:to>
      <xdr:col>81</xdr:col>
      <xdr:colOff>44450</xdr:colOff>
      <xdr:row>67</xdr:row>
      <xdr:rowOff>156421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246043"/>
          <a:ext cx="0" cy="13975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128498</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61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156421</xdr:rowOff>
    </xdr:from>
    <xdr:to>
      <xdr:col>81</xdr:col>
      <xdr:colOff>133350</xdr:colOff>
      <xdr:row>67</xdr:row>
      <xdr:rowOff>156421</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643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45420</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9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130493</xdr:rowOff>
    </xdr:from>
    <xdr:to>
      <xdr:col>81</xdr:col>
      <xdr:colOff>133350</xdr:colOff>
      <xdr:row>59</xdr:row>
      <xdr:rowOff>130493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246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79057</xdr:rowOff>
    </xdr:from>
    <xdr:to>
      <xdr:col>81</xdr:col>
      <xdr:colOff>44450</xdr:colOff>
      <xdr:row>65</xdr:row>
      <xdr:rowOff>127318</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1223307"/>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15681</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64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170604</xdr:rowOff>
    </xdr:from>
    <xdr:to>
      <xdr:col>81</xdr:col>
      <xdr:colOff>95250</xdr:colOff>
      <xdr:row>63</xdr:row>
      <xdr:rowOff>100754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75036</xdr:rowOff>
    </xdr:from>
    <xdr:to>
      <xdr:col>77</xdr:col>
      <xdr:colOff>44450</xdr:colOff>
      <xdr:row>65</xdr:row>
      <xdr:rowOff>79057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5290800" y="11219286"/>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158538</xdr:rowOff>
    </xdr:from>
    <xdr:to>
      <xdr:col>77</xdr:col>
      <xdr:colOff>95250</xdr:colOff>
      <xdr:row>63</xdr:row>
      <xdr:rowOff>88688</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78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98865</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557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75036</xdr:rowOff>
    </xdr:from>
    <xdr:to>
      <xdr:col>72</xdr:col>
      <xdr:colOff>203200</xdr:colOff>
      <xdr:row>65</xdr:row>
      <xdr:rowOff>101177</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flipV="1">
          <a:off x="14401800" y="11219286"/>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146473</xdr:rowOff>
    </xdr:from>
    <xdr:to>
      <xdr:col>73</xdr:col>
      <xdr:colOff>44450</xdr:colOff>
      <xdr:row>63</xdr:row>
      <xdr:rowOff>76623</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86800</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99166</xdr:rowOff>
    </xdr:from>
    <xdr:to>
      <xdr:col>68</xdr:col>
      <xdr:colOff>152400</xdr:colOff>
      <xdr:row>65</xdr:row>
      <xdr:rowOff>101177</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1243416"/>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134408</xdr:rowOff>
    </xdr:from>
    <xdr:to>
      <xdr:col>68</xdr:col>
      <xdr:colOff>203200</xdr:colOff>
      <xdr:row>63</xdr:row>
      <xdr:rowOff>64558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74735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126365</xdr:rowOff>
    </xdr:from>
    <xdr:to>
      <xdr:col>64</xdr:col>
      <xdr:colOff>152400</xdr:colOff>
      <xdr:row>63</xdr:row>
      <xdr:rowOff>56515</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66692</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52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76518</xdr:rowOff>
    </xdr:from>
    <xdr:to>
      <xdr:col>81</xdr:col>
      <xdr:colOff>95250</xdr:colOff>
      <xdr:row>66</xdr:row>
      <xdr:rowOff>6668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122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48595</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1192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28257</xdr:rowOff>
    </xdr:from>
    <xdr:to>
      <xdr:col>77</xdr:col>
      <xdr:colOff>95250</xdr:colOff>
      <xdr:row>65</xdr:row>
      <xdr:rowOff>129857</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117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114634</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1258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24236</xdr:rowOff>
    </xdr:from>
    <xdr:to>
      <xdr:col>73</xdr:col>
      <xdr:colOff>44450</xdr:colOff>
      <xdr:row>65</xdr:row>
      <xdr:rowOff>125836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116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110613</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125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50377</xdr:rowOff>
    </xdr:from>
    <xdr:to>
      <xdr:col>68</xdr:col>
      <xdr:colOff>203200</xdr:colOff>
      <xdr:row>65</xdr:row>
      <xdr:rowOff>151977</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119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136754</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128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65</xdr:row>
      <xdr:rowOff>48366</xdr:rowOff>
    </xdr:from>
    <xdr:to>
      <xdr:col>64</xdr:col>
      <xdr:colOff>152400</xdr:colOff>
      <xdr:row>65</xdr:row>
      <xdr:rowOff>149966</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119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134743</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127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実質公債比率は、年々減少傾向にあり、前年度から</a:t>
          </a:r>
          <a:r>
            <a:rPr kumimoji="1" lang="en-US" altLang="ja-JP" sz="1100">
              <a:latin typeface="ＭＳ ゴシック" panose="020B0609070205080204" pitchFamily="49" charset="-128"/>
              <a:ea typeface="ＭＳ ゴシック" panose="020B0609070205080204" pitchFamily="49" charset="-128"/>
            </a:rPr>
            <a:t>0.7</a:t>
          </a:r>
          <a:r>
            <a:rPr kumimoji="1" lang="ja-JP" altLang="en-US" sz="1100">
              <a:latin typeface="ＭＳ ゴシック" panose="020B0609070205080204" pitchFamily="49" charset="-128"/>
              <a:ea typeface="ＭＳ ゴシック" panose="020B0609070205080204" pitchFamily="49" charset="-128"/>
            </a:rPr>
            <a:t>ポイント改善した。全国平均や類似団体平均も依然として上回っている。</a:t>
          </a:r>
        </a:p>
        <a:p>
          <a:r>
            <a:rPr kumimoji="1" lang="ja-JP" altLang="en-US" sz="1100">
              <a:latin typeface="ＭＳ ゴシック" panose="020B0609070205080204" pitchFamily="49" charset="-128"/>
              <a:ea typeface="ＭＳ ゴシック" panose="020B0609070205080204" pitchFamily="49" charset="-128"/>
            </a:rPr>
            <a:t>　「経営健全化計画」に基づき、後年度の財源見通しや財政負担の限度を考慮しつつ、今後控えている大規模な事業に備え、活用事業の整理・縮小を図り、地方債残高及び公債費の縮減に取り組む。</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31448</xdr:rowOff>
    </xdr:from>
    <xdr:to>
      <xdr:col>81</xdr:col>
      <xdr:colOff>44450</xdr:colOff>
      <xdr:row>44</xdr:row>
      <xdr:rowOff>107648</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20364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79725</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62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107648</xdr:rowOff>
    </xdr:from>
    <xdr:to>
      <xdr:col>81</xdr:col>
      <xdr:colOff>133350</xdr:colOff>
      <xdr:row>44</xdr:row>
      <xdr:rowOff>107648</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65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117825</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31448</xdr:rowOff>
    </xdr:from>
    <xdr:to>
      <xdr:col>81</xdr:col>
      <xdr:colOff>133350</xdr:colOff>
      <xdr:row>36</xdr:row>
      <xdr:rowOff>31448</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47474</xdr:rowOff>
    </xdr:from>
    <xdr:to>
      <xdr:col>81</xdr:col>
      <xdr:colOff>44450</xdr:colOff>
      <xdr:row>41</xdr:row>
      <xdr:rowOff>127907</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6179800" y="7076924"/>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115708</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6802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99181</xdr:rowOff>
    </xdr:from>
    <xdr:to>
      <xdr:col>81</xdr:col>
      <xdr:colOff>95250</xdr:colOff>
      <xdr:row>41</xdr:row>
      <xdr:rowOff>29331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127907</xdr:rowOff>
    </xdr:from>
    <xdr:to>
      <xdr:col>77</xdr:col>
      <xdr:colOff>44450</xdr:colOff>
      <xdr:row>42</xdr:row>
      <xdr:rowOff>13909</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5290800" y="7157357"/>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99181</xdr:rowOff>
    </xdr:from>
    <xdr:to>
      <xdr:col>77</xdr:col>
      <xdr:colOff>95250</xdr:colOff>
      <xdr:row>41</xdr:row>
      <xdr:rowOff>29331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39508</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6726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13909</xdr:rowOff>
    </xdr:from>
    <xdr:to>
      <xdr:col>72</xdr:col>
      <xdr:colOff>203200</xdr:colOff>
      <xdr:row>42</xdr:row>
      <xdr:rowOff>25400</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4401800" y="721480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87691</xdr:rowOff>
    </xdr:from>
    <xdr:to>
      <xdr:col>73</xdr:col>
      <xdr:colOff>44450</xdr:colOff>
      <xdr:row>41</xdr:row>
      <xdr:rowOff>17841</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28018</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71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13909</xdr:rowOff>
    </xdr:from>
    <xdr:to>
      <xdr:col>68</xdr:col>
      <xdr:colOff>152400</xdr:colOff>
      <xdr:row>42</xdr:row>
      <xdr:rowOff>25400</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13512800" y="721480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76200</xdr:rowOff>
    </xdr:from>
    <xdr:to>
      <xdr:col>68</xdr:col>
      <xdr:colOff>203200</xdr:colOff>
      <xdr:row>41</xdr:row>
      <xdr:rowOff>6350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16527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41728</xdr:rowOff>
    </xdr:from>
    <xdr:to>
      <xdr:col>64</xdr:col>
      <xdr:colOff>152400</xdr:colOff>
      <xdr:row>40</xdr:row>
      <xdr:rowOff>143328</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153505</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168124</xdr:rowOff>
    </xdr:from>
    <xdr:to>
      <xdr:col>81</xdr:col>
      <xdr:colOff>95250</xdr:colOff>
      <xdr:row>41</xdr:row>
      <xdr:rowOff>98274</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140201</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69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77107</xdr:rowOff>
    </xdr:from>
    <xdr:to>
      <xdr:col>77</xdr:col>
      <xdr:colOff>95250</xdr:colOff>
      <xdr:row>42</xdr:row>
      <xdr:rowOff>7257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163484</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719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134559</xdr:rowOff>
    </xdr:from>
    <xdr:to>
      <xdr:col>73</xdr:col>
      <xdr:colOff>44450</xdr:colOff>
      <xdr:row>42</xdr:row>
      <xdr:rowOff>64709</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49486</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146050</xdr:rowOff>
    </xdr:from>
    <xdr:to>
      <xdr:col>68</xdr:col>
      <xdr:colOff>203200</xdr:colOff>
      <xdr:row>42</xdr:row>
      <xdr:rowOff>76200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60977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134559</xdr:rowOff>
    </xdr:from>
    <xdr:to>
      <xdr:col>64</xdr:col>
      <xdr:colOff>152400</xdr:colOff>
      <xdr:row>42</xdr:row>
      <xdr:rowOff>64709</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49486</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平成</a:t>
          </a:r>
          <a:r>
            <a:rPr kumimoji="1" lang="en-US" altLang="ja-JP" sz="1100">
              <a:latin typeface="ＭＳ ゴシック" panose="020B0609070205080204" pitchFamily="49" charset="-128"/>
              <a:ea typeface="ＭＳ ゴシック" panose="020B0609070205080204" pitchFamily="49" charset="-128"/>
            </a:rPr>
            <a:t>17</a:t>
          </a:r>
          <a:r>
            <a:rPr kumimoji="1" lang="ja-JP" altLang="en-US" sz="1100">
              <a:latin typeface="ＭＳ ゴシック" panose="020B0609070205080204" pitchFamily="49" charset="-128"/>
              <a:ea typeface="ＭＳ ゴシック" panose="020B0609070205080204" pitchFamily="49" charset="-128"/>
            </a:rPr>
            <a:t>年度の合併以降年々減少し、平成</a:t>
          </a:r>
          <a:r>
            <a:rPr kumimoji="1" lang="en-US" altLang="ja-JP" sz="1100">
              <a:latin typeface="ＭＳ ゴシック" panose="020B0609070205080204" pitchFamily="49" charset="-128"/>
              <a:ea typeface="ＭＳ ゴシック" panose="020B0609070205080204" pitchFamily="49" charset="-128"/>
            </a:rPr>
            <a:t>28</a:t>
          </a:r>
          <a:r>
            <a:rPr kumimoji="1" lang="ja-JP" altLang="en-US" sz="1100">
              <a:latin typeface="ＭＳ ゴシック" panose="020B0609070205080204" pitchFamily="49" charset="-128"/>
              <a:ea typeface="ＭＳ ゴシック" panose="020B0609070205080204" pitchFamily="49" charset="-128"/>
            </a:rPr>
            <a:t>年度から充当可能財源等が将来負担額を上回っている。これは、地方債残高借入れの抑制に伴い地方債残高が減少したことによるものである。</a:t>
          </a:r>
        </a:p>
        <a:p>
          <a:r>
            <a:rPr kumimoji="1" lang="ja-JP" altLang="en-US" sz="1100">
              <a:latin typeface="ＭＳ ゴシック" panose="020B0609070205080204" pitchFamily="49" charset="-128"/>
              <a:ea typeface="ＭＳ ゴシック" panose="020B0609070205080204" pitchFamily="49" charset="-128"/>
            </a:rPr>
            <a:t>　今後も「経営健全化計画」を踏まえ、持続可能な健全財政を図り、将来負担の軽減に努める。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8981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214"/>
          <a:ext cx="0" cy="1639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152508</xdr:rowOff>
    </xdr:from>
    <xdr:ext cx="762000" cy="25904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924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8981</xdr:rowOff>
    </xdr:from>
    <xdr:to>
      <xdr:col>81</xdr:col>
      <xdr:colOff>133350</xdr:colOff>
      <xdr:row>23</xdr:row>
      <xdr:rowOff>8981</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952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51" name="将来負担の状況平均値テキスト">
          <a:extLst>
            <a:ext uri="{FF2B5EF4-FFF2-40B4-BE49-F238E27FC236}">
              <a16:creationId xmlns:a16="http://schemas.microsoft.com/office/drawing/2014/main" id="{00000000-0008-0000-0300-0000C3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100784</xdr:rowOff>
    </xdr:from>
    <xdr:to>
      <xdr:col>64</xdr:col>
      <xdr:colOff>152400</xdr:colOff>
      <xdr:row>14</xdr:row>
      <xdr:rowOff>30934</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3462000" y="232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41111</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2098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鹿児島県霧島市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123,070
121,813
603.17
79,784,450
76,012,612
3,097,637
35,893,449
46,212,641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市の面積が広く、市立高校を有するほか、単独で消防本部を設置しているなど、都市構造の違いにより、人口当たりの職員数が類似団体平均より多いため、経常経費における人件費の割合も上回っている。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今後も、市民サービスの低下を招くことがないよう留意しながら、職員定数の管理に努める。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127000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1340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41927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127000</xdr:rowOff>
    </xdr:from>
    <xdr:to>
      <xdr:col>24</xdr:col>
      <xdr:colOff>114300</xdr:colOff>
      <xdr:row>32</xdr:row>
      <xdr:rowOff>127000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5080</xdr:rowOff>
    </xdr:from>
    <xdr:to>
      <xdr:col>24</xdr:col>
      <xdr:colOff>25400</xdr:colOff>
      <xdr:row>38</xdr:row>
      <xdr:rowOff>66040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5201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146050</xdr:rowOff>
    </xdr:from>
    <xdr:to>
      <xdr:col>19</xdr:col>
      <xdr:colOff>187325</xdr:colOff>
      <xdr:row>38</xdr:row>
      <xdr:rowOff>5080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489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99060</xdr:rowOff>
    </xdr:from>
    <xdr:to>
      <xdr:col>20</xdr:col>
      <xdr:colOff>38100</xdr:colOff>
      <xdr:row>37</xdr:row>
      <xdr:rowOff>29210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39387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92710</xdr:rowOff>
    </xdr:from>
    <xdr:to>
      <xdr:col>15</xdr:col>
      <xdr:colOff>98425</xdr:colOff>
      <xdr:row>37</xdr:row>
      <xdr:rowOff>146050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436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106680</xdr:rowOff>
    </xdr:from>
    <xdr:to>
      <xdr:col>15</xdr:col>
      <xdr:colOff>149225</xdr:colOff>
      <xdr:row>37</xdr:row>
      <xdr:rowOff>36830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47007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92710</xdr:rowOff>
    </xdr:from>
    <xdr:to>
      <xdr:col>11</xdr:col>
      <xdr:colOff>9525</xdr:colOff>
      <xdr:row>38</xdr:row>
      <xdr:rowOff>104140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3636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34290</xdr:rowOff>
    </xdr:from>
    <xdr:to>
      <xdr:col>6</xdr:col>
      <xdr:colOff>171450</xdr:colOff>
      <xdr:row>37</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146067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15240</xdr:rowOff>
    </xdr:from>
    <xdr:to>
      <xdr:col>24</xdr:col>
      <xdr:colOff>76200</xdr:colOff>
      <xdr:row>38</xdr:row>
      <xdr:rowOff>116840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158767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125730</xdr:rowOff>
    </xdr:from>
    <xdr:to>
      <xdr:col>20</xdr:col>
      <xdr:colOff>38100</xdr:colOff>
      <xdr:row>38</xdr:row>
      <xdr:rowOff>55880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40657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5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95250</xdr:rowOff>
    </xdr:from>
    <xdr:to>
      <xdr:col>15</xdr:col>
      <xdr:colOff>149225</xdr:colOff>
      <xdr:row>38</xdr:row>
      <xdr:rowOff>25400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10177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41910</xdr:rowOff>
    </xdr:from>
    <xdr:to>
      <xdr:col>11</xdr:col>
      <xdr:colOff>60325</xdr:colOff>
      <xdr:row>37</xdr:row>
      <xdr:rowOff>143510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128287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53340</xdr:rowOff>
    </xdr:from>
    <xdr:to>
      <xdr:col>6</xdr:col>
      <xdr:colOff>171450</xdr:colOff>
      <xdr:row>38</xdr:row>
      <xdr:rowOff>154940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139717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類似団体平均、全国平均を</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下回り</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、前年度に比べ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減少した</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今後も「公共施設管理計画」に基づき施設運営の見直しを行うことで運営コストを縮減するとともに、施設の維持管理業務の効率化に取り組み、財政負担の縮減や平準化を図る。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60706</xdr:rowOff>
    </xdr:from>
    <xdr:to>
      <xdr:col>82</xdr:col>
      <xdr:colOff>107950</xdr:colOff>
      <xdr:row>21</xdr:row>
      <xdr:rowOff>78994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289556"/>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51071</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65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78994</xdr:rowOff>
    </xdr:from>
    <xdr:to>
      <xdr:col>82</xdr:col>
      <xdr:colOff>196850</xdr:colOff>
      <xdr:row>21</xdr:row>
      <xdr:rowOff>78994</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79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147083</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033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60706</xdr:rowOff>
    </xdr:from>
    <xdr:to>
      <xdr:col>82</xdr:col>
      <xdr:colOff>196850</xdr:colOff>
      <xdr:row>13</xdr:row>
      <xdr:rowOff>60706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289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10414</xdr:rowOff>
    </xdr:from>
    <xdr:to>
      <xdr:col>82</xdr:col>
      <xdr:colOff>107950</xdr:colOff>
      <xdr:row>15</xdr:row>
      <xdr:rowOff>19558</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flipV="1">
          <a:off x="15671800" y="258216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9415</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924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37338</xdr:rowOff>
    </xdr:from>
    <xdr:to>
      <xdr:col>82</xdr:col>
      <xdr:colOff>158750</xdr:colOff>
      <xdr:row>17</xdr:row>
      <xdr:rowOff>138938</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10414</xdr:rowOff>
    </xdr:from>
    <xdr:to>
      <xdr:col>78</xdr:col>
      <xdr:colOff>69850</xdr:colOff>
      <xdr:row>15</xdr:row>
      <xdr:rowOff>19558</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582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163068</xdr:rowOff>
    </xdr:from>
    <xdr:to>
      <xdr:col>78</xdr:col>
      <xdr:colOff>120650</xdr:colOff>
      <xdr:row>17</xdr:row>
      <xdr:rowOff>93218</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77995</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92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44704</xdr:rowOff>
    </xdr:from>
    <xdr:to>
      <xdr:col>73</xdr:col>
      <xdr:colOff>180975</xdr:colOff>
      <xdr:row>15</xdr:row>
      <xdr:rowOff>10414</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44500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135636</xdr:rowOff>
    </xdr:from>
    <xdr:to>
      <xdr:col>74</xdr:col>
      <xdr:colOff>31750</xdr:colOff>
      <xdr:row>17</xdr:row>
      <xdr:rowOff>65786</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50563</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44704</xdr:rowOff>
    </xdr:from>
    <xdr:to>
      <xdr:col>69</xdr:col>
      <xdr:colOff>92075</xdr:colOff>
      <xdr:row>14</xdr:row>
      <xdr:rowOff>145288</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44500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35052</xdr:rowOff>
    </xdr:from>
    <xdr:to>
      <xdr:col>69</xdr:col>
      <xdr:colOff>142875</xdr:colOff>
      <xdr:row>16</xdr:row>
      <xdr:rowOff>136652</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121429</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99060</xdr:rowOff>
    </xdr:from>
    <xdr:to>
      <xdr:col>65</xdr:col>
      <xdr:colOff>53975</xdr:colOff>
      <xdr:row>17</xdr:row>
      <xdr:rowOff>29210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13987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131064</xdr:rowOff>
    </xdr:from>
    <xdr:to>
      <xdr:col>82</xdr:col>
      <xdr:colOff>158750</xdr:colOff>
      <xdr:row>15</xdr:row>
      <xdr:rowOff>61214</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5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147591</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37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140208</xdr:rowOff>
    </xdr:from>
    <xdr:to>
      <xdr:col>78</xdr:col>
      <xdr:colOff>120650</xdr:colOff>
      <xdr:row>15</xdr:row>
      <xdr:rowOff>70358</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80535</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309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131064</xdr:rowOff>
    </xdr:from>
    <xdr:to>
      <xdr:col>74</xdr:col>
      <xdr:colOff>31750</xdr:colOff>
      <xdr:row>15</xdr:row>
      <xdr:rowOff>61214</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5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71391</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3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165354</xdr:rowOff>
    </xdr:from>
    <xdr:to>
      <xdr:col>69</xdr:col>
      <xdr:colOff>142875</xdr:colOff>
      <xdr:row>14</xdr:row>
      <xdr:rowOff>95504</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39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105681</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94488</xdr:rowOff>
    </xdr:from>
    <xdr:to>
      <xdr:col>65</xdr:col>
      <xdr:colOff>53975</xdr:colOff>
      <xdr:row>15</xdr:row>
      <xdr:rowOff>24638</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49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34815</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全国平均、県平均を上回っており、合併以降、経常経費における扶助費の割合は増加傾向である。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社会保障関係費は全国的に増加傾向にあり、国の政策に左右される部分が大きいが、単独事業の見直しを行うなど、引き続き適正な執行に努める。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58420</xdr:rowOff>
    </xdr:from>
    <xdr:to>
      <xdr:col>24</xdr:col>
      <xdr:colOff>25400</xdr:colOff>
      <xdr:row>61</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3167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118127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146050</xdr:rowOff>
    </xdr:from>
    <xdr:to>
      <xdr:col>24</xdr:col>
      <xdr:colOff>114300</xdr:colOff>
      <xdr:row>61</xdr:row>
      <xdr:rowOff>146050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144797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58420</xdr:rowOff>
    </xdr:from>
    <xdr:to>
      <xdr:col>24</xdr:col>
      <xdr:colOff>114300</xdr:colOff>
      <xdr:row>54</xdr:row>
      <xdr:rowOff>58420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77470</xdr:rowOff>
    </xdr:from>
    <xdr:to>
      <xdr:col>24</xdr:col>
      <xdr:colOff>25400</xdr:colOff>
      <xdr:row>57</xdr:row>
      <xdr:rowOff>92710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8501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6367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34290</xdr:rowOff>
    </xdr:from>
    <xdr:to>
      <xdr:col>24</xdr:col>
      <xdr:colOff>76200</xdr:colOff>
      <xdr:row>57</xdr:row>
      <xdr:rowOff>135890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16510</xdr:rowOff>
    </xdr:from>
    <xdr:to>
      <xdr:col>19</xdr:col>
      <xdr:colOff>187325</xdr:colOff>
      <xdr:row>57</xdr:row>
      <xdr:rowOff>92710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7891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19050</xdr:rowOff>
    </xdr:from>
    <xdr:to>
      <xdr:col>20</xdr:col>
      <xdr:colOff>38100</xdr:colOff>
      <xdr:row>57</xdr:row>
      <xdr:rowOff>120650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130827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119380</xdr:rowOff>
    </xdr:from>
    <xdr:to>
      <xdr:col>15</xdr:col>
      <xdr:colOff>98425</xdr:colOff>
      <xdr:row>57</xdr:row>
      <xdr:rowOff>16510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7205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129540</xdr:rowOff>
    </xdr:from>
    <xdr:to>
      <xdr:col>15</xdr:col>
      <xdr:colOff>149225</xdr:colOff>
      <xdr:row>57</xdr:row>
      <xdr:rowOff>59690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69867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119380</xdr:rowOff>
    </xdr:from>
    <xdr:to>
      <xdr:col>11</xdr:col>
      <xdr:colOff>9525</xdr:colOff>
      <xdr:row>57</xdr:row>
      <xdr:rowOff>46990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7205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91440</xdr:rowOff>
    </xdr:from>
    <xdr:to>
      <xdr:col>11</xdr:col>
      <xdr:colOff>60325</xdr:colOff>
      <xdr:row>57</xdr:row>
      <xdr:rowOff>21590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6367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91440</xdr:rowOff>
    </xdr:from>
    <xdr:to>
      <xdr:col>6</xdr:col>
      <xdr:colOff>171450</xdr:colOff>
      <xdr:row>57</xdr:row>
      <xdr:rowOff>21590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31767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26670</xdr:rowOff>
    </xdr:from>
    <xdr:to>
      <xdr:col>24</xdr:col>
      <xdr:colOff>76200</xdr:colOff>
      <xdr:row>57</xdr:row>
      <xdr:rowOff>128270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43197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41910</xdr:rowOff>
    </xdr:from>
    <xdr:to>
      <xdr:col>20</xdr:col>
      <xdr:colOff>38100</xdr:colOff>
      <xdr:row>57</xdr:row>
      <xdr:rowOff>143510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128287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137160</xdr:rowOff>
    </xdr:from>
    <xdr:to>
      <xdr:col>15</xdr:col>
      <xdr:colOff>149225</xdr:colOff>
      <xdr:row>57</xdr:row>
      <xdr:rowOff>67310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52087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68580</xdr:rowOff>
    </xdr:from>
    <xdr:to>
      <xdr:col>11</xdr:col>
      <xdr:colOff>60325</xdr:colOff>
      <xdr:row>56</xdr:row>
      <xdr:rowOff>170180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8907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167640</xdr:rowOff>
    </xdr:from>
    <xdr:to>
      <xdr:col>6</xdr:col>
      <xdr:colOff>171450</xdr:colOff>
      <xdr:row>57</xdr:row>
      <xdr:rowOff>97790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82567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前年度に比べ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ポイント上昇したものの、類似団体平均、全国平均、県平均を下回っている。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今後も、公共施設等の適正な維持管理や、特別会計や公営企業会計の経営健全化に努め、より一層の経費節減を図る。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23585</xdr:rowOff>
    </xdr:from>
    <xdr:to>
      <xdr:col>82</xdr:col>
      <xdr:colOff>107950</xdr:colOff>
      <xdr:row>61</xdr:row>
      <xdr:rowOff>4535</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8938985"/>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109962</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68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23585</xdr:rowOff>
    </xdr:from>
    <xdr:to>
      <xdr:col>82</xdr:col>
      <xdr:colOff>196850</xdr:colOff>
      <xdr:row>52</xdr:row>
      <xdr:rowOff>23585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893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67128</xdr:rowOff>
    </xdr:from>
    <xdr:to>
      <xdr:col>82</xdr:col>
      <xdr:colOff>107950</xdr:colOff>
      <xdr:row>56</xdr:row>
      <xdr:rowOff>88900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6683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162577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19050</xdr:rowOff>
    </xdr:from>
    <xdr:to>
      <xdr:col>82</xdr:col>
      <xdr:colOff>158750</xdr:colOff>
      <xdr:row>57</xdr:row>
      <xdr:rowOff>120650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23585</xdr:rowOff>
    </xdr:from>
    <xdr:to>
      <xdr:col>78</xdr:col>
      <xdr:colOff>69850</xdr:colOff>
      <xdr:row>56</xdr:row>
      <xdr:rowOff>67128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6247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29935</xdr:rowOff>
    </xdr:from>
    <xdr:to>
      <xdr:col>78</xdr:col>
      <xdr:colOff>120650</xdr:colOff>
      <xdr:row>57</xdr:row>
      <xdr:rowOff>131535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116312</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162378</xdr:rowOff>
    </xdr:from>
    <xdr:to>
      <xdr:col>73</xdr:col>
      <xdr:colOff>180975</xdr:colOff>
      <xdr:row>56</xdr:row>
      <xdr:rowOff>23585</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5921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157843</xdr:rowOff>
    </xdr:from>
    <xdr:to>
      <xdr:col>74</xdr:col>
      <xdr:colOff>31750</xdr:colOff>
      <xdr:row>57</xdr:row>
      <xdr:rowOff>87993</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72770</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162378</xdr:rowOff>
    </xdr:from>
    <xdr:to>
      <xdr:col>69</xdr:col>
      <xdr:colOff>92075</xdr:colOff>
      <xdr:row>56</xdr:row>
      <xdr:rowOff>121557</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5921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81643</xdr:rowOff>
    </xdr:from>
    <xdr:to>
      <xdr:col>69</xdr:col>
      <xdr:colOff>142875</xdr:colOff>
      <xdr:row>57</xdr:row>
      <xdr:rowOff>11793</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168020</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105427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38100</xdr:rowOff>
    </xdr:from>
    <xdr:to>
      <xdr:col>82</xdr:col>
      <xdr:colOff>158750</xdr:colOff>
      <xdr:row>56</xdr:row>
      <xdr:rowOff>139700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54627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16328</xdr:rowOff>
    </xdr:from>
    <xdr:to>
      <xdr:col>78</xdr:col>
      <xdr:colOff>120650</xdr:colOff>
      <xdr:row>56</xdr:row>
      <xdr:rowOff>117928</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128105</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38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144235</xdr:rowOff>
    </xdr:from>
    <xdr:to>
      <xdr:col>74</xdr:col>
      <xdr:colOff>31750</xdr:colOff>
      <xdr:row>56</xdr:row>
      <xdr:rowOff>74385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84562</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111578</xdr:rowOff>
    </xdr:from>
    <xdr:to>
      <xdr:col>69</xdr:col>
      <xdr:colOff>142875</xdr:colOff>
      <xdr:row>56</xdr:row>
      <xdr:rowOff>41728</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51905</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70757</xdr:rowOff>
    </xdr:from>
    <xdr:to>
      <xdr:col>65</xdr:col>
      <xdr:colOff>53975</xdr:colOff>
      <xdr:row>57</xdr:row>
      <xdr:rowOff>907</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67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11084</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類似団体平均、全国平均、県平均を大きく下回っている。要因として、一部事務組合に対する負担金が少ないことが挙げられる。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前年度に比べ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上昇</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理由は、経常的経費における病院事業会計への補助金が繰出基準の見直しにより、増加したためである。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今後も「経営健全化計画」及び「補助金等交付指針」に基づき、費用対効果や負担のあり方を精査して補助金の見直しに取り組み、経費の縮減に努める。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131572</xdr:rowOff>
    </xdr:from>
    <xdr:to>
      <xdr:col>82</xdr:col>
      <xdr:colOff>107950</xdr:colOff>
      <xdr:row>41</xdr:row>
      <xdr:rowOff>170434</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17972"/>
          <a:ext cx="0" cy="15819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46499</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36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131572</xdr:rowOff>
    </xdr:from>
    <xdr:to>
      <xdr:col>82</xdr:col>
      <xdr:colOff>196850</xdr:colOff>
      <xdr:row>32</xdr:row>
      <xdr:rowOff>131572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17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32</xdr:row>
      <xdr:rowOff>122428</xdr:rowOff>
    </xdr:from>
    <xdr:to>
      <xdr:col>82</xdr:col>
      <xdr:colOff>107950</xdr:colOff>
      <xdr:row>32</xdr:row>
      <xdr:rowOff>131572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560882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160291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6161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xdr:rowOff>
    </xdr:from>
    <xdr:to>
      <xdr:col>82</xdr:col>
      <xdr:colOff>158750</xdr:colOff>
      <xdr:row>36</xdr:row>
      <xdr:rowOff>118364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32</xdr:row>
      <xdr:rowOff>122428</xdr:rowOff>
    </xdr:from>
    <xdr:to>
      <xdr:col>78</xdr:col>
      <xdr:colOff>69850</xdr:colOff>
      <xdr:row>32</xdr:row>
      <xdr:rowOff>149860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4782800" y="56088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xdr:rowOff>
    </xdr:from>
    <xdr:to>
      <xdr:col>78</xdr:col>
      <xdr:colOff>120650</xdr:colOff>
      <xdr:row>36</xdr:row>
      <xdr:rowOff>118364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103141</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62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32</xdr:row>
      <xdr:rowOff>104140</xdr:rowOff>
    </xdr:from>
    <xdr:to>
      <xdr:col>73</xdr:col>
      <xdr:colOff>180975</xdr:colOff>
      <xdr:row>32</xdr:row>
      <xdr:rowOff>149860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55905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169926</xdr:rowOff>
    </xdr:from>
    <xdr:to>
      <xdr:col>74</xdr:col>
      <xdr:colOff>31750</xdr:colOff>
      <xdr:row>36</xdr:row>
      <xdr:rowOff>100076</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84853</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32</xdr:row>
      <xdr:rowOff>104140</xdr:rowOff>
    </xdr:from>
    <xdr:to>
      <xdr:col>69</xdr:col>
      <xdr:colOff>92075</xdr:colOff>
      <xdr:row>32</xdr:row>
      <xdr:rowOff>104140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004800" y="55905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160782</xdr:rowOff>
    </xdr:from>
    <xdr:to>
      <xdr:col>69</xdr:col>
      <xdr:colOff>142875</xdr:colOff>
      <xdr:row>36</xdr:row>
      <xdr:rowOff>90932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75709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25908</xdr:rowOff>
    </xdr:from>
    <xdr:to>
      <xdr:col>65</xdr:col>
      <xdr:colOff>53975</xdr:colOff>
      <xdr:row>36</xdr:row>
      <xdr:rowOff>127508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112285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32</xdr:row>
      <xdr:rowOff>80772</xdr:rowOff>
    </xdr:from>
    <xdr:to>
      <xdr:col>82</xdr:col>
      <xdr:colOff>158750</xdr:colOff>
      <xdr:row>33</xdr:row>
      <xdr:rowOff>10922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55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31</xdr:row>
      <xdr:rowOff>160799</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547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32</xdr:row>
      <xdr:rowOff>71628</xdr:rowOff>
    </xdr:from>
    <xdr:to>
      <xdr:col>78</xdr:col>
      <xdr:colOff>120650</xdr:colOff>
      <xdr:row>33</xdr:row>
      <xdr:rowOff>1778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555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31</xdr:row>
      <xdr:rowOff>11955</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532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32</xdr:row>
      <xdr:rowOff>99060</xdr:rowOff>
    </xdr:from>
    <xdr:to>
      <xdr:col>74</xdr:col>
      <xdr:colOff>31750</xdr:colOff>
      <xdr:row>33</xdr:row>
      <xdr:rowOff>29210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558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31</xdr:row>
      <xdr:rowOff>39387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535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32</xdr:row>
      <xdr:rowOff>53340</xdr:rowOff>
    </xdr:from>
    <xdr:to>
      <xdr:col>69</xdr:col>
      <xdr:colOff>142875</xdr:colOff>
      <xdr:row>32</xdr:row>
      <xdr:rowOff>154940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553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30</xdr:row>
      <xdr:rowOff>165117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530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32</xdr:row>
      <xdr:rowOff>53340</xdr:rowOff>
    </xdr:from>
    <xdr:to>
      <xdr:col>65</xdr:col>
      <xdr:colOff>53975</xdr:colOff>
      <xdr:row>32</xdr:row>
      <xdr:rowOff>154940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553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30</xdr:row>
      <xdr:rowOff>165117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530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地方債の償還金は、類似団体平均に比べ多くなっているものの、地方債借入額を抑制していることなどから、地方債残高は合併以降大幅に減少している。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今後も、持続可能な健全財政を確立するため、「経営健全化計画」に基づき、公債費の縮減に努める。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33274</xdr:rowOff>
    </xdr:from>
    <xdr:to>
      <xdr:col>24</xdr:col>
      <xdr:colOff>25400</xdr:colOff>
      <xdr:row>81</xdr:row>
      <xdr:rowOff>115570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549124"/>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87647</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115570</xdr:rowOff>
    </xdr:from>
    <xdr:to>
      <xdr:col>24</xdr:col>
      <xdr:colOff>114300</xdr:colOff>
      <xdr:row>81</xdr:row>
      <xdr:rowOff>115570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119651</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33274</xdr:rowOff>
    </xdr:from>
    <xdr:to>
      <xdr:col>24</xdr:col>
      <xdr:colOff>114300</xdr:colOff>
      <xdr:row>73</xdr:row>
      <xdr:rowOff>33274</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37846</xdr:rowOff>
    </xdr:from>
    <xdr:to>
      <xdr:col>24</xdr:col>
      <xdr:colOff>25400</xdr:colOff>
      <xdr:row>79</xdr:row>
      <xdr:rowOff>165863</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582396"/>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72153</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0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55626</xdr:rowOff>
    </xdr:from>
    <xdr:to>
      <xdr:col>24</xdr:col>
      <xdr:colOff>76200</xdr:colOff>
      <xdr:row>77</xdr:row>
      <xdr:rowOff>157226</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165863</xdr:rowOff>
    </xdr:from>
    <xdr:to>
      <xdr:col>19</xdr:col>
      <xdr:colOff>187325</xdr:colOff>
      <xdr:row>80</xdr:row>
      <xdr:rowOff>85852</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710413"/>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137922</xdr:rowOff>
    </xdr:from>
    <xdr:to>
      <xdr:col>20</xdr:col>
      <xdr:colOff>38100</xdr:colOff>
      <xdr:row>78</xdr:row>
      <xdr:rowOff>68072</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78249</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80</xdr:row>
      <xdr:rowOff>85852</xdr:rowOff>
    </xdr:from>
    <xdr:to>
      <xdr:col>15</xdr:col>
      <xdr:colOff>98425</xdr:colOff>
      <xdr:row>80</xdr:row>
      <xdr:rowOff>85852</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8018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165354</xdr:rowOff>
    </xdr:from>
    <xdr:to>
      <xdr:col>15</xdr:col>
      <xdr:colOff>149225</xdr:colOff>
      <xdr:row>78</xdr:row>
      <xdr:rowOff>95504</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367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105681</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13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80</xdr:row>
      <xdr:rowOff>85852</xdr:rowOff>
    </xdr:from>
    <xdr:to>
      <xdr:col>11</xdr:col>
      <xdr:colOff>9525</xdr:colOff>
      <xdr:row>81</xdr:row>
      <xdr:rowOff>24130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801852"/>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137922</xdr:rowOff>
    </xdr:from>
    <xdr:to>
      <xdr:col>11</xdr:col>
      <xdr:colOff>60325</xdr:colOff>
      <xdr:row>78</xdr:row>
      <xdr:rowOff>68072</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78249</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12192</xdr:rowOff>
    </xdr:from>
    <xdr:to>
      <xdr:col>6</xdr:col>
      <xdr:colOff>171450</xdr:colOff>
      <xdr:row>78</xdr:row>
      <xdr:rowOff>113792</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123969</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158496</xdr:rowOff>
    </xdr:from>
    <xdr:to>
      <xdr:col>24</xdr:col>
      <xdr:colOff>76200</xdr:colOff>
      <xdr:row>79</xdr:row>
      <xdr:rowOff>88646</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130573</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115063</xdr:rowOff>
    </xdr:from>
    <xdr:to>
      <xdr:col>20</xdr:col>
      <xdr:colOff>38100</xdr:colOff>
      <xdr:row>80</xdr:row>
      <xdr:rowOff>45213</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29990</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3745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35052</xdr:rowOff>
    </xdr:from>
    <xdr:to>
      <xdr:col>15</xdr:col>
      <xdr:colOff>149225</xdr:colOff>
      <xdr:row>80</xdr:row>
      <xdr:rowOff>136652</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75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121429</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383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80</xdr:row>
      <xdr:rowOff>35052</xdr:rowOff>
    </xdr:from>
    <xdr:to>
      <xdr:col>11</xdr:col>
      <xdr:colOff>60325</xdr:colOff>
      <xdr:row>80</xdr:row>
      <xdr:rowOff>136652</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75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121429</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383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144780</xdr:rowOff>
    </xdr:from>
    <xdr:to>
      <xdr:col>6</xdr:col>
      <xdr:colOff>171450</xdr:colOff>
      <xdr:row>81</xdr:row>
      <xdr:rowOff>74930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81</xdr:row>
      <xdr:rowOff>59707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類似団体に比べ、経常収支比率における公債費の割合が高いため、同団体平均を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10.4</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ポイント下回っている。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今後も「経営健全化計画」に基づき、各経費の削減に係る取組を進める。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76</xdr:row>
      <xdr:rowOff>72137</xdr:rowOff>
    </xdr:from>
    <xdr:to>
      <xdr:col>82</xdr:col>
      <xdr:colOff>107950</xdr:colOff>
      <xdr:row>81</xdr:row>
      <xdr:rowOff>5842</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3102337"/>
          <a:ext cx="0" cy="790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149369</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865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5842</xdr:rowOff>
    </xdr:from>
    <xdr:to>
      <xdr:col>82</xdr:col>
      <xdr:colOff>196850</xdr:colOff>
      <xdr:row>81</xdr:row>
      <xdr:rowOff>5842</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893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158513</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845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76</xdr:row>
      <xdr:rowOff>72137</xdr:rowOff>
    </xdr:from>
    <xdr:to>
      <xdr:col>82</xdr:col>
      <xdr:colOff>196850</xdr:colOff>
      <xdr:row>76</xdr:row>
      <xdr:rowOff>72137</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102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35561</xdr:rowOff>
    </xdr:from>
    <xdr:to>
      <xdr:col>82</xdr:col>
      <xdr:colOff>107950</xdr:colOff>
      <xdr:row>76</xdr:row>
      <xdr:rowOff>72137</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3065761"/>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78</xdr:row>
      <xdr:rowOff>126001</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499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153924</xdr:rowOff>
    </xdr:from>
    <xdr:to>
      <xdr:col>82</xdr:col>
      <xdr:colOff>158750</xdr:colOff>
      <xdr:row>79</xdr:row>
      <xdr:rowOff>84074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133858</xdr:rowOff>
    </xdr:from>
    <xdr:to>
      <xdr:col>78</xdr:col>
      <xdr:colOff>69850</xdr:colOff>
      <xdr:row>76</xdr:row>
      <xdr:rowOff>35561</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2992608"/>
          <a:ext cx="889000" cy="73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85344</xdr:rowOff>
    </xdr:from>
    <xdr:to>
      <xdr:col>78</xdr:col>
      <xdr:colOff>120650</xdr:colOff>
      <xdr:row>79</xdr:row>
      <xdr:rowOff>15494</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271</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544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127000</xdr:rowOff>
    </xdr:from>
    <xdr:to>
      <xdr:col>73</xdr:col>
      <xdr:colOff>180975</xdr:colOff>
      <xdr:row>75</xdr:row>
      <xdr:rowOff>133858</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2814300"/>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12192</xdr:rowOff>
    </xdr:from>
    <xdr:to>
      <xdr:col>74</xdr:col>
      <xdr:colOff>31750</xdr:colOff>
      <xdr:row>78</xdr:row>
      <xdr:rowOff>113792</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98569</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127000</xdr:rowOff>
    </xdr:from>
    <xdr:to>
      <xdr:col>69</xdr:col>
      <xdr:colOff>92075</xdr:colOff>
      <xdr:row>76</xdr:row>
      <xdr:rowOff>58420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28143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55626</xdr:rowOff>
    </xdr:from>
    <xdr:to>
      <xdr:col>69</xdr:col>
      <xdr:colOff>142875</xdr:colOff>
      <xdr:row>77</xdr:row>
      <xdr:rowOff>157226</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142003</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57913</xdr:rowOff>
    </xdr:from>
    <xdr:to>
      <xdr:col>65</xdr:col>
      <xdr:colOff>53975</xdr:colOff>
      <xdr:row>78</xdr:row>
      <xdr:rowOff>159513</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431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144290</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21337</xdr:rowOff>
    </xdr:from>
    <xdr:to>
      <xdr:col>82</xdr:col>
      <xdr:colOff>158750</xdr:colOff>
      <xdr:row>76</xdr:row>
      <xdr:rowOff>122937</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101364</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960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156211</xdr:rowOff>
    </xdr:from>
    <xdr:to>
      <xdr:col>78</xdr:col>
      <xdr:colOff>120650</xdr:colOff>
      <xdr:row>76</xdr:row>
      <xdr:rowOff>86361</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96537</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83058</xdr:rowOff>
    </xdr:from>
    <xdr:to>
      <xdr:col>74</xdr:col>
      <xdr:colOff>31750</xdr:colOff>
      <xdr:row>76</xdr:row>
      <xdr:rowOff>13208</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23385</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271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76200</xdr:rowOff>
    </xdr:from>
    <xdr:to>
      <xdr:col>69</xdr:col>
      <xdr:colOff>142875</xdr:colOff>
      <xdr:row>75</xdr:row>
      <xdr:rowOff>6350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16527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xdr:rowOff>
    </xdr:from>
    <xdr:to>
      <xdr:col>65</xdr:col>
      <xdr:colOff>53975</xdr:colOff>
      <xdr:row>76</xdr:row>
      <xdr:rowOff>109220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119397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鹿児島県霧島市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164948</xdr:rowOff>
    </xdr:from>
    <xdr:to>
      <xdr:col>29</xdr:col>
      <xdr:colOff>127000</xdr:colOff>
      <xdr:row>19</xdr:row>
      <xdr:rowOff>7157</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69973"/>
          <a:ext cx="0" cy="10423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150684</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284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7157</xdr:rowOff>
    </xdr:from>
    <xdr:to>
      <xdr:col>30</xdr:col>
      <xdr:colOff>25400</xdr:colOff>
      <xdr:row>19</xdr:row>
      <xdr:rowOff>7157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123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79875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1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164948</xdr:rowOff>
    </xdr:from>
    <xdr:to>
      <xdr:col>30</xdr:col>
      <xdr:colOff>25400</xdr:colOff>
      <xdr:row>12</xdr:row>
      <xdr:rowOff>164948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6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13710</xdr:rowOff>
    </xdr:from>
    <xdr:to>
      <xdr:col>29</xdr:col>
      <xdr:colOff>127000</xdr:colOff>
      <xdr:row>15</xdr:row>
      <xdr:rowOff>127019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633085"/>
          <a:ext cx="647700" cy="113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38924</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829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66847</xdr:rowOff>
    </xdr:from>
    <xdr:to>
      <xdr:col>29</xdr:col>
      <xdr:colOff>177800</xdr:colOff>
      <xdr:row>16</xdr:row>
      <xdr:rowOff>168447</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8576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127019</xdr:rowOff>
    </xdr:from>
    <xdr:to>
      <xdr:col>26</xdr:col>
      <xdr:colOff>50800</xdr:colOff>
      <xdr:row>15</xdr:row>
      <xdr:rowOff>168510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746394"/>
          <a:ext cx="698500" cy="41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166745</xdr:rowOff>
    </xdr:from>
    <xdr:to>
      <xdr:col>26</xdr:col>
      <xdr:colOff>101600</xdr:colOff>
      <xdr:row>17</xdr:row>
      <xdr:rowOff>96895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575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81672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43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153765</xdr:rowOff>
    </xdr:from>
    <xdr:to>
      <xdr:col>22</xdr:col>
      <xdr:colOff>114300</xdr:colOff>
      <xdr:row>15</xdr:row>
      <xdr:rowOff>168510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2773140"/>
          <a:ext cx="698500" cy="14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30404</xdr:rowOff>
    </xdr:from>
    <xdr:to>
      <xdr:col>22</xdr:col>
      <xdr:colOff>165100</xdr:colOff>
      <xdr:row>17</xdr:row>
      <xdr:rowOff>132004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9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116781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7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153765</xdr:rowOff>
    </xdr:from>
    <xdr:to>
      <xdr:col>18</xdr:col>
      <xdr:colOff>177800</xdr:colOff>
      <xdr:row>15</xdr:row>
      <xdr:rowOff>155499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773140"/>
          <a:ext cx="698500" cy="17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39262</xdr:rowOff>
    </xdr:from>
    <xdr:to>
      <xdr:col>19</xdr:col>
      <xdr:colOff>38100</xdr:colOff>
      <xdr:row>17</xdr:row>
      <xdr:rowOff>140862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01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125639</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8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59017</xdr:rowOff>
    </xdr:from>
    <xdr:to>
      <xdr:col>15</xdr:col>
      <xdr:colOff>101600</xdr:colOff>
      <xdr:row>17</xdr:row>
      <xdr:rowOff>160617</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212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145394</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07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134360</xdr:rowOff>
    </xdr:from>
    <xdr:to>
      <xdr:col>29</xdr:col>
      <xdr:colOff>177800</xdr:colOff>
      <xdr:row>15</xdr:row>
      <xdr:rowOff>64510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582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150887</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427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76219</xdr:rowOff>
    </xdr:from>
    <xdr:to>
      <xdr:col>26</xdr:col>
      <xdr:colOff>101600</xdr:colOff>
      <xdr:row>16</xdr:row>
      <xdr:rowOff>6369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695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16546</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464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117710</xdr:rowOff>
    </xdr:from>
    <xdr:to>
      <xdr:col>22</xdr:col>
      <xdr:colOff>165100</xdr:colOff>
      <xdr:row>16</xdr:row>
      <xdr:rowOff>47860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737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58037</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50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102965</xdr:rowOff>
    </xdr:from>
    <xdr:to>
      <xdr:col>19</xdr:col>
      <xdr:colOff>38100</xdr:colOff>
      <xdr:row>16</xdr:row>
      <xdr:rowOff>33115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722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43292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49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104699</xdr:rowOff>
    </xdr:from>
    <xdr:to>
      <xdr:col>15</xdr:col>
      <xdr:colOff>101600</xdr:colOff>
      <xdr:row>16</xdr:row>
      <xdr:rowOff>34849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7240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45026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492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90272</xdr:rowOff>
    </xdr:from>
    <xdr:to>
      <xdr:col>29</xdr:col>
      <xdr:colOff>127000</xdr:colOff>
      <xdr:row>37</xdr:row>
      <xdr:rowOff>177559</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14822"/>
          <a:ext cx="0" cy="128743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149636</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27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177559</xdr:rowOff>
    </xdr:from>
    <xdr:to>
      <xdr:col>30</xdr:col>
      <xdr:colOff>25400</xdr:colOff>
      <xdr:row>37</xdr:row>
      <xdr:rowOff>177559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3022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5199</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90272</xdr:rowOff>
    </xdr:from>
    <xdr:to>
      <xdr:col>30</xdr:col>
      <xdr:colOff>25400</xdr:colOff>
      <xdr:row>33</xdr:row>
      <xdr:rowOff>90272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148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79184</xdr:rowOff>
    </xdr:from>
    <xdr:to>
      <xdr:col>29</xdr:col>
      <xdr:colOff>127000</xdr:colOff>
      <xdr:row>35</xdr:row>
      <xdr:rowOff>80137</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6689534"/>
          <a:ext cx="647700" cy="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109390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719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137313</xdr:rowOff>
    </xdr:from>
    <xdr:to>
      <xdr:col>29</xdr:col>
      <xdr:colOff>177800</xdr:colOff>
      <xdr:row>35</xdr:row>
      <xdr:rowOff>238913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476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14795</xdr:rowOff>
    </xdr:from>
    <xdr:to>
      <xdr:col>26</xdr:col>
      <xdr:colOff>50800</xdr:colOff>
      <xdr:row>35</xdr:row>
      <xdr:rowOff>79184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625145"/>
          <a:ext cx="698500" cy="643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143256</xdr:rowOff>
    </xdr:from>
    <xdr:to>
      <xdr:col>26</xdr:col>
      <xdr:colOff>101600</xdr:colOff>
      <xdr:row>35</xdr:row>
      <xdr:rowOff>244856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536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229633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839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272999</xdr:rowOff>
    </xdr:from>
    <xdr:to>
      <xdr:col>22</xdr:col>
      <xdr:colOff>114300</xdr:colOff>
      <xdr:row>35</xdr:row>
      <xdr:rowOff>14795</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3606800" y="6540449"/>
          <a:ext cx="698500" cy="846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148437</xdr:rowOff>
    </xdr:from>
    <xdr:to>
      <xdr:col>22</xdr:col>
      <xdr:colOff>165100</xdr:colOff>
      <xdr:row>35</xdr:row>
      <xdr:rowOff>250037</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58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234814</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84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272999</xdr:rowOff>
    </xdr:from>
    <xdr:to>
      <xdr:col>18</xdr:col>
      <xdr:colOff>177800</xdr:colOff>
      <xdr:row>34</xdr:row>
      <xdr:rowOff>314528</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540449"/>
          <a:ext cx="698500" cy="41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166574</xdr:rowOff>
    </xdr:from>
    <xdr:to>
      <xdr:col>19</xdr:col>
      <xdr:colOff>38100</xdr:colOff>
      <xdr:row>35</xdr:row>
      <xdr:rowOff>268174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769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252951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63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220866</xdr:rowOff>
    </xdr:from>
    <xdr:to>
      <xdr:col>15</xdr:col>
      <xdr:colOff>101600</xdr:colOff>
      <xdr:row>35</xdr:row>
      <xdr:rowOff>322466</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31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307243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917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29337</xdr:rowOff>
    </xdr:from>
    <xdr:to>
      <xdr:col>29</xdr:col>
      <xdr:colOff>177800</xdr:colOff>
      <xdr:row>35</xdr:row>
      <xdr:rowOff>130937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6396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217314</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484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28384</xdr:rowOff>
    </xdr:from>
    <xdr:to>
      <xdr:col>26</xdr:col>
      <xdr:colOff>101600</xdr:colOff>
      <xdr:row>35</xdr:row>
      <xdr:rowOff>129984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638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140161</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407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306895</xdr:rowOff>
    </xdr:from>
    <xdr:to>
      <xdr:col>22</xdr:col>
      <xdr:colOff>165100</xdr:colOff>
      <xdr:row>35</xdr:row>
      <xdr:rowOff>65595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574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75773</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34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222199</xdr:rowOff>
    </xdr:from>
    <xdr:to>
      <xdr:col>19</xdr:col>
      <xdr:colOff>38100</xdr:colOff>
      <xdr:row>34</xdr:row>
      <xdr:rowOff>323799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489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333976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258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263728</xdr:rowOff>
    </xdr:from>
    <xdr:to>
      <xdr:col>15</xdr:col>
      <xdr:colOff>101600</xdr:colOff>
      <xdr:row>35</xdr:row>
      <xdr:rowOff>22428</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531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32605</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300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鹿児島県霧島市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123,070
121,813
603.17
79,784,450
76,012,612
3,097,637
35,893,449
46,212,641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146764</xdr:rowOff>
    </xdr:from>
    <xdr:to>
      <xdr:col>24</xdr:col>
      <xdr:colOff>62865</xdr:colOff>
      <xdr:row>38</xdr:row>
      <xdr:rowOff>85339</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290264"/>
          <a:ext cx="1270" cy="131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89166</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04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85339</xdr:rowOff>
    </xdr:from>
    <xdr:to>
      <xdr:col>24</xdr:col>
      <xdr:colOff>152400</xdr:colOff>
      <xdr:row>38</xdr:row>
      <xdr:rowOff>85339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00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93441</xdr:rowOff>
    </xdr:from>
    <xdr:ext cx="534377"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065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146764</xdr:rowOff>
    </xdr:from>
    <xdr:to>
      <xdr:col>24</xdr:col>
      <xdr:colOff>152400</xdr:colOff>
      <xdr:row>30</xdr:row>
      <xdr:rowOff>146764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290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68537</xdr:rowOff>
    </xdr:from>
    <xdr:to>
      <xdr:col>24</xdr:col>
      <xdr:colOff>63500</xdr:colOff>
      <xdr:row>33</xdr:row>
      <xdr:rowOff>33858</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554937"/>
          <a:ext cx="838200" cy="136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106784</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936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128357</xdr:rowOff>
    </xdr:from>
    <xdr:to>
      <xdr:col>24</xdr:col>
      <xdr:colOff>114300</xdr:colOff>
      <xdr:row>35</xdr:row>
      <xdr:rowOff>58507</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957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33858</xdr:rowOff>
    </xdr:from>
    <xdr:to>
      <xdr:col>19</xdr:col>
      <xdr:colOff>177800</xdr:colOff>
      <xdr:row>33</xdr:row>
      <xdr:rowOff>73063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2908300" y="5691708"/>
          <a:ext cx="889000" cy="39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73813</xdr:rowOff>
    </xdr:from>
    <xdr:to>
      <xdr:col>20</xdr:col>
      <xdr:colOff>38100</xdr:colOff>
      <xdr:row>36</xdr:row>
      <xdr:rowOff>3963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074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166540</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167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56032</xdr:rowOff>
    </xdr:from>
    <xdr:to>
      <xdr:col>15</xdr:col>
      <xdr:colOff>50800</xdr:colOff>
      <xdr:row>33</xdr:row>
      <xdr:rowOff>73063</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019300" y="5713882"/>
          <a:ext cx="889000" cy="17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91780</xdr:rowOff>
    </xdr:from>
    <xdr:to>
      <xdr:col>15</xdr:col>
      <xdr:colOff>101600</xdr:colOff>
      <xdr:row>36</xdr:row>
      <xdr:rowOff>21930</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0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13057</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18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27960</xdr:rowOff>
    </xdr:from>
    <xdr:to>
      <xdr:col>10</xdr:col>
      <xdr:colOff>114300</xdr:colOff>
      <xdr:row>33</xdr:row>
      <xdr:rowOff>56032</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1130300" y="5685810"/>
          <a:ext cx="889000" cy="28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99850</xdr:rowOff>
    </xdr:from>
    <xdr:to>
      <xdr:col>10</xdr:col>
      <xdr:colOff>165100</xdr:colOff>
      <xdr:row>36</xdr:row>
      <xdr:rowOff>30000</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21127</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19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116698</xdr:rowOff>
    </xdr:from>
    <xdr:to>
      <xdr:col>6</xdr:col>
      <xdr:colOff>38100</xdr:colOff>
      <xdr:row>36</xdr:row>
      <xdr:rowOff>46848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1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37975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21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17737</xdr:rowOff>
    </xdr:from>
    <xdr:to>
      <xdr:col>24</xdr:col>
      <xdr:colOff>114300</xdr:colOff>
      <xdr:row>32</xdr:row>
      <xdr:rowOff>119337</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504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40614</xdr:rowOff>
    </xdr:from>
    <xdr:ext cx="534377"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355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154508</xdr:rowOff>
    </xdr:from>
    <xdr:to>
      <xdr:col>20</xdr:col>
      <xdr:colOff>38100</xdr:colOff>
      <xdr:row>33</xdr:row>
      <xdr:rowOff>84658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6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31</xdr:row>
      <xdr:rowOff>101185</xdr:rowOff>
    </xdr:from>
    <xdr:ext cx="534377"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530111" y="5416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22263</xdr:rowOff>
    </xdr:from>
    <xdr:to>
      <xdr:col>15</xdr:col>
      <xdr:colOff>101600</xdr:colOff>
      <xdr:row>33</xdr:row>
      <xdr:rowOff>123863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680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31</xdr:row>
      <xdr:rowOff>140390</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41111" y="545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5232</xdr:rowOff>
    </xdr:from>
    <xdr:to>
      <xdr:col>10</xdr:col>
      <xdr:colOff>165100</xdr:colOff>
      <xdr:row>33</xdr:row>
      <xdr:rowOff>106832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663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31</xdr:row>
      <xdr:rowOff>123359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52111" y="5438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148610</xdr:rowOff>
    </xdr:from>
    <xdr:to>
      <xdr:col>6</xdr:col>
      <xdr:colOff>38100</xdr:colOff>
      <xdr:row>33</xdr:row>
      <xdr:rowOff>78760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63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31</xdr:row>
      <xdr:rowOff>95287</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410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168291</xdr:rowOff>
    </xdr:from>
    <xdr:to>
      <xdr:col>24</xdr:col>
      <xdr:colOff>62865</xdr:colOff>
      <xdr:row>59</xdr:row>
      <xdr:rowOff>26396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740791"/>
          <a:ext cx="1270" cy="1401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30223</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45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26396</xdr:rowOff>
    </xdr:from>
    <xdr:to>
      <xdr:col>24</xdr:col>
      <xdr:colOff>152400</xdr:colOff>
      <xdr:row>59</xdr:row>
      <xdr:rowOff>26396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4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114968</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51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168291</xdr:rowOff>
    </xdr:from>
    <xdr:to>
      <xdr:col>24</xdr:col>
      <xdr:colOff>152400</xdr:colOff>
      <xdr:row>50</xdr:row>
      <xdr:rowOff>168291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740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42512</xdr:rowOff>
    </xdr:from>
    <xdr:to>
      <xdr:col>24</xdr:col>
      <xdr:colOff>63500</xdr:colOff>
      <xdr:row>57</xdr:row>
      <xdr:rowOff>105867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15162"/>
          <a:ext cx="838200" cy="6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117476</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5472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94599</xdr:rowOff>
    </xdr:from>
    <xdr:to>
      <xdr:col>24</xdr:col>
      <xdr:colOff>114300</xdr:colOff>
      <xdr:row>57</xdr:row>
      <xdr:rowOff>24749</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69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105867</xdr:rowOff>
    </xdr:from>
    <xdr:to>
      <xdr:col>19</xdr:col>
      <xdr:colOff>177800</xdr:colOff>
      <xdr:row>57</xdr:row>
      <xdr:rowOff>110113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78517"/>
          <a:ext cx="889000" cy="4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154900</xdr:rowOff>
    </xdr:from>
    <xdr:to>
      <xdr:col>20</xdr:col>
      <xdr:colOff>38100</xdr:colOff>
      <xdr:row>57</xdr:row>
      <xdr:rowOff>85050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5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101577</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31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110113</xdr:rowOff>
    </xdr:from>
    <xdr:to>
      <xdr:col>15</xdr:col>
      <xdr:colOff>50800</xdr:colOff>
      <xdr:row>57</xdr:row>
      <xdr:rowOff>126066</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82763"/>
          <a:ext cx="889000" cy="15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96411</xdr:rowOff>
    </xdr:from>
    <xdr:to>
      <xdr:col>15</xdr:col>
      <xdr:colOff>101600</xdr:colOff>
      <xdr:row>57</xdr:row>
      <xdr:rowOff>26561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6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43088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472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126066</xdr:rowOff>
    </xdr:from>
    <xdr:to>
      <xdr:col>10</xdr:col>
      <xdr:colOff>114300</xdr:colOff>
      <xdr:row>58</xdr:row>
      <xdr:rowOff>564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98716"/>
          <a:ext cx="889000" cy="45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162966</xdr:rowOff>
    </xdr:from>
    <xdr:to>
      <xdr:col>10</xdr:col>
      <xdr:colOff>165100</xdr:colOff>
      <xdr:row>57</xdr:row>
      <xdr:rowOff>93116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76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109643</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53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97521</xdr:rowOff>
    </xdr:from>
    <xdr:to>
      <xdr:col>6</xdr:col>
      <xdr:colOff>38100</xdr:colOff>
      <xdr:row>58</xdr:row>
      <xdr:rowOff>27671</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7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44198</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4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163162</xdr:rowOff>
    </xdr:from>
    <xdr:to>
      <xdr:col>24</xdr:col>
      <xdr:colOff>114300</xdr:colOff>
      <xdr:row>57</xdr:row>
      <xdr:rowOff>93312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64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141589</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42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55067</xdr:rowOff>
    </xdr:from>
    <xdr:to>
      <xdr:col>20</xdr:col>
      <xdr:colOff>38100</xdr:colOff>
      <xdr:row>57</xdr:row>
      <xdr:rowOff>156667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2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147794</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92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59313</xdr:rowOff>
    </xdr:from>
    <xdr:to>
      <xdr:col>15</xdr:col>
      <xdr:colOff>101600</xdr:colOff>
      <xdr:row>57</xdr:row>
      <xdr:rowOff>160913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31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152040</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924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75266</xdr:rowOff>
    </xdr:from>
    <xdr:to>
      <xdr:col>10</xdr:col>
      <xdr:colOff>165100</xdr:colOff>
      <xdr:row>58</xdr:row>
      <xdr:rowOff>5416</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4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167993</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940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121214</xdr:rowOff>
    </xdr:from>
    <xdr:to>
      <xdr:col>6</xdr:col>
      <xdr:colOff>38100</xdr:colOff>
      <xdr:row>58</xdr:row>
      <xdr:rowOff>51364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9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42491</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98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91580</xdr:rowOff>
    </xdr:from>
    <xdr:to>
      <xdr:col>24</xdr:col>
      <xdr:colOff>62865</xdr:colOff>
      <xdr:row>77</xdr:row>
      <xdr:rowOff>152502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093080"/>
          <a:ext cx="1270" cy="12610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156329</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3579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152502</xdr:rowOff>
    </xdr:from>
    <xdr:to>
      <xdr:col>24</xdr:col>
      <xdr:colOff>152400</xdr:colOff>
      <xdr:row>77</xdr:row>
      <xdr:rowOff>152502</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54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38257</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6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91580</xdr:rowOff>
    </xdr:from>
    <xdr:to>
      <xdr:col>24</xdr:col>
      <xdr:colOff>152400</xdr:colOff>
      <xdr:row>70</xdr:row>
      <xdr:rowOff>91580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0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39173</xdr:rowOff>
    </xdr:from>
    <xdr:to>
      <xdr:col>24</xdr:col>
      <xdr:colOff>63500</xdr:colOff>
      <xdr:row>76</xdr:row>
      <xdr:rowOff>78493</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069373"/>
          <a:ext cx="838200" cy="39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47838</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0780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69411</xdr:rowOff>
    </xdr:from>
    <xdr:to>
      <xdr:col>24</xdr:col>
      <xdr:colOff>114300</xdr:colOff>
      <xdr:row>76</xdr:row>
      <xdr:rowOff>171011</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099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69748</xdr:rowOff>
    </xdr:from>
    <xdr:to>
      <xdr:col>19</xdr:col>
      <xdr:colOff>177800</xdr:colOff>
      <xdr:row>76</xdr:row>
      <xdr:rowOff>78493</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099948"/>
          <a:ext cx="889000" cy="8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83241</xdr:rowOff>
    </xdr:from>
    <xdr:to>
      <xdr:col>20</xdr:col>
      <xdr:colOff>38100</xdr:colOff>
      <xdr:row>77</xdr:row>
      <xdr:rowOff>13391</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11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4518</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206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68377</xdr:rowOff>
    </xdr:from>
    <xdr:to>
      <xdr:col>15</xdr:col>
      <xdr:colOff>50800</xdr:colOff>
      <xdr:row>76</xdr:row>
      <xdr:rowOff>69748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098577"/>
          <a:ext cx="8890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91415</xdr:rowOff>
    </xdr:from>
    <xdr:to>
      <xdr:col>15</xdr:col>
      <xdr:colOff>101600</xdr:colOff>
      <xdr:row>77</xdr:row>
      <xdr:rowOff>21565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12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12692</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21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68377</xdr:rowOff>
    </xdr:from>
    <xdr:to>
      <xdr:col>10</xdr:col>
      <xdr:colOff>114300</xdr:colOff>
      <xdr:row>76</xdr:row>
      <xdr:rowOff>99409</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098577"/>
          <a:ext cx="889000" cy="3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95244</xdr:rowOff>
    </xdr:from>
    <xdr:to>
      <xdr:col>10</xdr:col>
      <xdr:colOff>165100</xdr:colOff>
      <xdr:row>77</xdr:row>
      <xdr:rowOff>25394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12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16521</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218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112903</xdr:rowOff>
    </xdr:from>
    <xdr:to>
      <xdr:col>6</xdr:col>
      <xdr:colOff>38100</xdr:colOff>
      <xdr:row>77</xdr:row>
      <xdr:rowOff>43053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14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34180</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235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159823</xdr:rowOff>
    </xdr:from>
    <xdr:to>
      <xdr:col>24</xdr:col>
      <xdr:colOff>114300</xdr:colOff>
      <xdr:row>76</xdr:row>
      <xdr:rowOff>89973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01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11250</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870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27693</xdr:rowOff>
    </xdr:from>
    <xdr:to>
      <xdr:col>20</xdr:col>
      <xdr:colOff>38100</xdr:colOff>
      <xdr:row>76</xdr:row>
      <xdr:rowOff>129293</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057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145819</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2833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18948</xdr:rowOff>
    </xdr:from>
    <xdr:to>
      <xdr:col>15</xdr:col>
      <xdr:colOff>101600</xdr:colOff>
      <xdr:row>76</xdr:row>
      <xdr:rowOff>120548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04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137075</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2824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17577</xdr:rowOff>
    </xdr:from>
    <xdr:to>
      <xdr:col>10</xdr:col>
      <xdr:colOff>165100</xdr:colOff>
      <xdr:row>76</xdr:row>
      <xdr:rowOff>119177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047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135703</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2823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48609</xdr:rowOff>
    </xdr:from>
    <xdr:to>
      <xdr:col>6</xdr:col>
      <xdr:colOff>38100</xdr:colOff>
      <xdr:row>76</xdr:row>
      <xdr:rowOff>150209</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07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166736</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2854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97</xdr:row>
      <xdr:rowOff>168927</xdr:rowOff>
    </xdr:from>
    <xdr:ext cx="59541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166581" y="16799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83172</xdr:rowOff>
    </xdr:from>
    <xdr:to>
      <xdr:col>24</xdr:col>
      <xdr:colOff>62865</xdr:colOff>
      <xdr:row>99</xdr:row>
      <xdr:rowOff>8072</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513672"/>
          <a:ext cx="1270" cy="1467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11899</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6985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8072</xdr:rowOff>
    </xdr:from>
    <xdr:to>
      <xdr:col>24</xdr:col>
      <xdr:colOff>152400</xdr:colOff>
      <xdr:row>99</xdr:row>
      <xdr:rowOff>8072</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69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29849</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288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83172</xdr:rowOff>
    </xdr:from>
    <xdr:to>
      <xdr:col>24</xdr:col>
      <xdr:colOff>152400</xdr:colOff>
      <xdr:row>90</xdr:row>
      <xdr:rowOff>83172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513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127612</xdr:rowOff>
    </xdr:from>
    <xdr:to>
      <xdr:col>24</xdr:col>
      <xdr:colOff>63500</xdr:colOff>
      <xdr:row>95</xdr:row>
      <xdr:rowOff>11830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6243912"/>
          <a:ext cx="838200" cy="55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165789</xdr:rowOff>
    </xdr:from>
    <xdr:ext cx="599010"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4535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15912</xdr:rowOff>
    </xdr:from>
    <xdr:to>
      <xdr:col>24</xdr:col>
      <xdr:colOff>114300</xdr:colOff>
      <xdr:row>96</xdr:row>
      <xdr:rowOff>117512</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4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11830</xdr:rowOff>
    </xdr:from>
    <xdr:to>
      <xdr:col>19</xdr:col>
      <xdr:colOff>177800</xdr:colOff>
      <xdr:row>96</xdr:row>
      <xdr:rowOff>2384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2908300" y="16299580"/>
          <a:ext cx="889000" cy="16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89202</xdr:rowOff>
    </xdr:from>
    <xdr:to>
      <xdr:col>20</xdr:col>
      <xdr:colOff>38100</xdr:colOff>
      <xdr:row>97</xdr:row>
      <xdr:rowOff>19352</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54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10479</xdr:rowOff>
    </xdr:from>
    <xdr:ext cx="599010"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497795" y="16641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5228</xdr:rowOff>
    </xdr:from>
    <xdr:to>
      <xdr:col>15</xdr:col>
      <xdr:colOff>50800</xdr:colOff>
      <xdr:row>96</xdr:row>
      <xdr:rowOff>2384</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019300" y="16292978"/>
          <a:ext cx="889000" cy="168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2059</xdr:rowOff>
    </xdr:from>
    <xdr:to>
      <xdr:col>15</xdr:col>
      <xdr:colOff>101600</xdr:colOff>
      <xdr:row>97</xdr:row>
      <xdr:rowOff>103659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63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94786</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08795" y="16725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5228</xdr:rowOff>
    </xdr:from>
    <xdr:to>
      <xdr:col>10</xdr:col>
      <xdr:colOff>114300</xdr:colOff>
      <xdr:row>96</xdr:row>
      <xdr:rowOff>130528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292978"/>
          <a:ext cx="889000" cy="296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77415</xdr:rowOff>
    </xdr:from>
    <xdr:to>
      <xdr:col>10</xdr:col>
      <xdr:colOff>165100</xdr:colOff>
      <xdr:row>97</xdr:row>
      <xdr:rowOff>7565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3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170142</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19795" y="16629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5525</xdr:rowOff>
    </xdr:from>
    <xdr:to>
      <xdr:col>6</xdr:col>
      <xdr:colOff>38100</xdr:colOff>
      <xdr:row>98</xdr:row>
      <xdr:rowOff>107125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80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98252</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30795" y="16900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76812</xdr:rowOff>
    </xdr:from>
    <xdr:to>
      <xdr:col>24</xdr:col>
      <xdr:colOff>114300</xdr:colOff>
      <xdr:row>95</xdr:row>
      <xdr:rowOff>6962</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6193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99689</xdr:rowOff>
    </xdr:from>
    <xdr:ext cx="599010"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6044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132480</xdr:rowOff>
    </xdr:from>
    <xdr:to>
      <xdr:col>20</xdr:col>
      <xdr:colOff>38100</xdr:colOff>
      <xdr:row>95</xdr:row>
      <xdr:rowOff>62630</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24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79157</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497795" y="160240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123034</xdr:rowOff>
    </xdr:from>
    <xdr:to>
      <xdr:col>15</xdr:col>
      <xdr:colOff>101600</xdr:colOff>
      <xdr:row>96</xdr:row>
      <xdr:rowOff>53184</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410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69711</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08795" y="16186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125878</xdr:rowOff>
    </xdr:from>
    <xdr:to>
      <xdr:col>10</xdr:col>
      <xdr:colOff>165100</xdr:colOff>
      <xdr:row>95</xdr:row>
      <xdr:rowOff>56028</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24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72555</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19795" y="16017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79728</xdr:rowOff>
    </xdr:from>
    <xdr:to>
      <xdr:col>6</xdr:col>
      <xdr:colOff>38100</xdr:colOff>
      <xdr:row>97</xdr:row>
      <xdr:rowOff>9878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53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26405</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30795" y="16314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109514</xdr:rowOff>
    </xdr:from>
    <xdr:to>
      <xdr:col>54</xdr:col>
      <xdr:colOff>189865</xdr:colOff>
      <xdr:row>38</xdr:row>
      <xdr:rowOff>58329</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253014"/>
          <a:ext cx="1270" cy="1320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62156</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77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58329</xdr:rowOff>
    </xdr:from>
    <xdr:to>
      <xdr:col>55</xdr:col>
      <xdr:colOff>88900</xdr:colOff>
      <xdr:row>38</xdr:row>
      <xdr:rowOff>58329</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7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56191</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028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109514</xdr:rowOff>
    </xdr:from>
    <xdr:to>
      <xdr:col>55</xdr:col>
      <xdr:colOff>88900</xdr:colOff>
      <xdr:row>30</xdr:row>
      <xdr:rowOff>109514</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25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80133</xdr:rowOff>
    </xdr:from>
    <xdr:to>
      <xdr:col>55</xdr:col>
      <xdr:colOff>0</xdr:colOff>
      <xdr:row>36</xdr:row>
      <xdr:rowOff>118342</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9639300" y="6252333"/>
          <a:ext cx="838200" cy="38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38425</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2106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59998</xdr:rowOff>
    </xdr:from>
    <xdr:to>
      <xdr:col>55</xdr:col>
      <xdr:colOff>50800</xdr:colOff>
      <xdr:row>36</xdr:row>
      <xdr:rowOff>161598</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3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89996</xdr:rowOff>
    </xdr:from>
    <xdr:to>
      <xdr:col>50</xdr:col>
      <xdr:colOff>114300</xdr:colOff>
      <xdr:row>36</xdr:row>
      <xdr:rowOff>118342</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8750300" y="6262196"/>
          <a:ext cx="889000" cy="2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53260</xdr:rowOff>
    </xdr:from>
    <xdr:to>
      <xdr:col>50</xdr:col>
      <xdr:colOff>165100</xdr:colOff>
      <xdr:row>36</xdr:row>
      <xdr:rowOff>154860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622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171387</xdr:rowOff>
    </xdr:from>
    <xdr:ext cx="534377"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72111" y="6000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89996</xdr:rowOff>
    </xdr:from>
    <xdr:to>
      <xdr:col>45</xdr:col>
      <xdr:colOff>177800</xdr:colOff>
      <xdr:row>36</xdr:row>
      <xdr:rowOff>125004</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262196"/>
          <a:ext cx="889000" cy="35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35614</xdr:rowOff>
    </xdr:from>
    <xdr:to>
      <xdr:col>46</xdr:col>
      <xdr:colOff>38100</xdr:colOff>
      <xdr:row>36</xdr:row>
      <xdr:rowOff>137214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207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153741</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5983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81559</xdr:rowOff>
    </xdr:from>
    <xdr:to>
      <xdr:col>41</xdr:col>
      <xdr:colOff>50800</xdr:colOff>
      <xdr:row>36</xdr:row>
      <xdr:rowOff>125004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6972300" y="5225059"/>
          <a:ext cx="889000" cy="1072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73714</xdr:rowOff>
    </xdr:from>
    <xdr:to>
      <xdr:col>41</xdr:col>
      <xdr:colOff>101600</xdr:colOff>
      <xdr:row>37</xdr:row>
      <xdr:rowOff>3864</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24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20391</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02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13527</xdr:rowOff>
    </xdr:from>
    <xdr:to>
      <xdr:col>36</xdr:col>
      <xdr:colOff>165100</xdr:colOff>
      <xdr:row>30</xdr:row>
      <xdr:rowOff>115127</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515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131654</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672795" y="4932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29333</xdr:rowOff>
    </xdr:from>
    <xdr:to>
      <xdr:col>55</xdr:col>
      <xdr:colOff>50800</xdr:colOff>
      <xdr:row>36</xdr:row>
      <xdr:rowOff>130933</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201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52210</xdr:rowOff>
    </xdr:from>
    <xdr:ext cx="534377"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6052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67542</xdr:rowOff>
    </xdr:from>
    <xdr:to>
      <xdr:col>50</xdr:col>
      <xdr:colOff>165100</xdr:colOff>
      <xdr:row>36</xdr:row>
      <xdr:rowOff>169142</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6239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160269</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72111" y="6332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39196</xdr:rowOff>
    </xdr:from>
    <xdr:to>
      <xdr:col>46</xdr:col>
      <xdr:colOff>38100</xdr:colOff>
      <xdr:row>36</xdr:row>
      <xdr:rowOff>140796</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621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131923</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83111" y="6304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74204</xdr:rowOff>
    </xdr:from>
    <xdr:to>
      <xdr:col>41</xdr:col>
      <xdr:colOff>101600</xdr:colOff>
      <xdr:row>37</xdr:row>
      <xdr:rowOff>4354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24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166931</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94111" y="6339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30759</xdr:rowOff>
    </xdr:from>
    <xdr:to>
      <xdr:col>36</xdr:col>
      <xdr:colOff>165100</xdr:colOff>
      <xdr:row>30</xdr:row>
      <xdr:rowOff>132359</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517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123486</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672795" y="5266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50949</xdr:rowOff>
    </xdr:from>
    <xdr:to>
      <xdr:col>54</xdr:col>
      <xdr:colOff>189865</xdr:colOff>
      <xdr:row>58</xdr:row>
      <xdr:rowOff>100468</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794899"/>
          <a:ext cx="1270" cy="124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104295</xdr:rowOff>
    </xdr:from>
    <xdr:ext cx="534377"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48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100468</xdr:rowOff>
    </xdr:from>
    <xdr:to>
      <xdr:col>55</xdr:col>
      <xdr:colOff>88900</xdr:colOff>
      <xdr:row>58</xdr:row>
      <xdr:rowOff>100468</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4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169076</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57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50949</xdr:rowOff>
    </xdr:from>
    <xdr:to>
      <xdr:col>55</xdr:col>
      <xdr:colOff>88900</xdr:colOff>
      <xdr:row>51</xdr:row>
      <xdr:rowOff>50949</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794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72938</xdr:rowOff>
    </xdr:from>
    <xdr:to>
      <xdr:col>55</xdr:col>
      <xdr:colOff>0</xdr:colOff>
      <xdr:row>54</xdr:row>
      <xdr:rowOff>127453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159788"/>
          <a:ext cx="838200" cy="225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170425</xdr:rowOff>
    </xdr:from>
    <xdr:ext cx="534377"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60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20548</xdr:rowOff>
    </xdr:from>
    <xdr:to>
      <xdr:col>55</xdr:col>
      <xdr:colOff>50800</xdr:colOff>
      <xdr:row>56</xdr:row>
      <xdr:rowOff>122148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62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127453</xdr:rowOff>
    </xdr:from>
    <xdr:to>
      <xdr:col>50</xdr:col>
      <xdr:colOff>114300</xdr:colOff>
      <xdr:row>55</xdr:row>
      <xdr:rowOff>155832</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8750300" y="9385753"/>
          <a:ext cx="889000" cy="199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77089</xdr:rowOff>
    </xdr:from>
    <xdr:to>
      <xdr:col>50</xdr:col>
      <xdr:colOff>165100</xdr:colOff>
      <xdr:row>57</xdr:row>
      <xdr:rowOff>7239</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678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169816</xdr:rowOff>
    </xdr:from>
    <xdr:ext cx="534377"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72111" y="9771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99673</xdr:rowOff>
    </xdr:from>
    <xdr:to>
      <xdr:col>45</xdr:col>
      <xdr:colOff>177800</xdr:colOff>
      <xdr:row>55</xdr:row>
      <xdr:rowOff>155832</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529423"/>
          <a:ext cx="889000" cy="56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106089</xdr:rowOff>
    </xdr:from>
    <xdr:to>
      <xdr:col>46</xdr:col>
      <xdr:colOff>38100</xdr:colOff>
      <xdr:row>57</xdr:row>
      <xdr:rowOff>36239</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707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27366</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80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120737</xdr:rowOff>
    </xdr:from>
    <xdr:to>
      <xdr:col>41</xdr:col>
      <xdr:colOff>50800</xdr:colOff>
      <xdr:row>55</xdr:row>
      <xdr:rowOff>99673</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6972300" y="9379037"/>
          <a:ext cx="889000" cy="150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83947</xdr:rowOff>
    </xdr:from>
    <xdr:to>
      <xdr:col>41</xdr:col>
      <xdr:colOff>101600</xdr:colOff>
      <xdr:row>57</xdr:row>
      <xdr:rowOff>14097</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685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5224</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777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81704</xdr:rowOff>
    </xdr:from>
    <xdr:to>
      <xdr:col>36</xdr:col>
      <xdr:colOff>165100</xdr:colOff>
      <xdr:row>57</xdr:row>
      <xdr:rowOff>11854</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68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2981</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705111" y="9775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22138</xdr:rowOff>
    </xdr:from>
    <xdr:to>
      <xdr:col>55</xdr:col>
      <xdr:colOff>50800</xdr:colOff>
      <xdr:row>53</xdr:row>
      <xdr:rowOff>123738</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108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45015</xdr:rowOff>
    </xdr:from>
    <xdr:ext cx="534377"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896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76653</xdr:rowOff>
    </xdr:from>
    <xdr:to>
      <xdr:col>50</xdr:col>
      <xdr:colOff>165100</xdr:colOff>
      <xdr:row>55</xdr:row>
      <xdr:rowOff>6803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334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23330</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72111" y="9110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105032</xdr:rowOff>
    </xdr:from>
    <xdr:to>
      <xdr:col>46</xdr:col>
      <xdr:colOff>38100</xdr:colOff>
      <xdr:row>56</xdr:row>
      <xdr:rowOff>35182</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534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51709</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83111" y="9310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48873</xdr:rowOff>
    </xdr:from>
    <xdr:to>
      <xdr:col>41</xdr:col>
      <xdr:colOff>101600</xdr:colOff>
      <xdr:row>55</xdr:row>
      <xdr:rowOff>150473</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478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167000</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94111" y="9253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69937</xdr:rowOff>
    </xdr:from>
    <xdr:to>
      <xdr:col>36</xdr:col>
      <xdr:colOff>165100</xdr:colOff>
      <xdr:row>55</xdr:row>
      <xdr:rowOff>87</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32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16614</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705111" y="9103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26315</xdr:rowOff>
    </xdr:from>
    <xdr:to>
      <xdr:col>54</xdr:col>
      <xdr:colOff>189865</xdr:colOff>
      <xdr:row>78</xdr:row>
      <xdr:rowOff>138374</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199265"/>
          <a:ext cx="1270" cy="13122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142201</xdr:rowOff>
    </xdr:from>
    <xdr:ext cx="313932"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5153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138374</xdr:rowOff>
    </xdr:from>
    <xdr:to>
      <xdr:col>55</xdr:col>
      <xdr:colOff>88900</xdr:colOff>
      <xdr:row>78</xdr:row>
      <xdr:rowOff>138374</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51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144442</xdr:rowOff>
    </xdr:from>
    <xdr:ext cx="534377"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97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26315</xdr:rowOff>
    </xdr:from>
    <xdr:to>
      <xdr:col>55</xdr:col>
      <xdr:colOff>88900</xdr:colOff>
      <xdr:row>71</xdr:row>
      <xdr:rowOff>26315</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199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84036</xdr:rowOff>
    </xdr:from>
    <xdr:to>
      <xdr:col>55</xdr:col>
      <xdr:colOff>0</xdr:colOff>
      <xdr:row>75</xdr:row>
      <xdr:rowOff>114074</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9639300" y="12599886"/>
          <a:ext cx="838200" cy="372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91811</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12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113384</xdr:rowOff>
    </xdr:from>
    <xdr:to>
      <xdr:col>55</xdr:col>
      <xdr:colOff>50800</xdr:colOff>
      <xdr:row>77</xdr:row>
      <xdr:rowOff>43534</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14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114074</xdr:rowOff>
    </xdr:from>
    <xdr:to>
      <xdr:col>50</xdr:col>
      <xdr:colOff>114300</xdr:colOff>
      <xdr:row>76</xdr:row>
      <xdr:rowOff>54683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8750300" y="12972824"/>
          <a:ext cx="889000" cy="11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2694</xdr:rowOff>
    </xdr:from>
    <xdr:to>
      <xdr:col>50</xdr:col>
      <xdr:colOff>165100</xdr:colOff>
      <xdr:row>77</xdr:row>
      <xdr:rowOff>104294</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2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95421</xdr:rowOff>
    </xdr:from>
    <xdr:ext cx="534377"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72111" y="13297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54683</xdr:rowOff>
    </xdr:from>
    <xdr:to>
      <xdr:col>45</xdr:col>
      <xdr:colOff>177800</xdr:colOff>
      <xdr:row>76</xdr:row>
      <xdr:rowOff>170721</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7861300" y="13084883"/>
          <a:ext cx="889000" cy="116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171104</xdr:rowOff>
    </xdr:from>
    <xdr:to>
      <xdr:col>46</xdr:col>
      <xdr:colOff>38100</xdr:colOff>
      <xdr:row>77</xdr:row>
      <xdr:rowOff>101254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2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92381</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3111" y="132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10313</xdr:rowOff>
    </xdr:from>
    <xdr:to>
      <xdr:col>41</xdr:col>
      <xdr:colOff>50800</xdr:colOff>
      <xdr:row>76</xdr:row>
      <xdr:rowOff>170721</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3040513"/>
          <a:ext cx="889000" cy="160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14788</xdr:rowOff>
    </xdr:from>
    <xdr:to>
      <xdr:col>41</xdr:col>
      <xdr:colOff>101600</xdr:colOff>
      <xdr:row>77</xdr:row>
      <xdr:rowOff>116388</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216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107515</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4111" y="1330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114412</xdr:rowOff>
    </xdr:from>
    <xdr:to>
      <xdr:col>36</xdr:col>
      <xdr:colOff>165100</xdr:colOff>
      <xdr:row>77</xdr:row>
      <xdr:rowOff>44562</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14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35689</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23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33236</xdr:rowOff>
    </xdr:from>
    <xdr:to>
      <xdr:col>55</xdr:col>
      <xdr:colOff>50800</xdr:colOff>
      <xdr:row>73</xdr:row>
      <xdr:rowOff>134836</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254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56113</xdr:rowOff>
    </xdr:from>
    <xdr:ext cx="534377"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2400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63274</xdr:rowOff>
    </xdr:from>
    <xdr:to>
      <xdr:col>50</xdr:col>
      <xdr:colOff>165100</xdr:colOff>
      <xdr:row>75</xdr:row>
      <xdr:rowOff>164874</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2922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9951</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372111" y="12697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3883</xdr:rowOff>
    </xdr:from>
    <xdr:to>
      <xdr:col>46</xdr:col>
      <xdr:colOff>38100</xdr:colOff>
      <xdr:row>76</xdr:row>
      <xdr:rowOff>105483</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3034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122010</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83111" y="12809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119921</xdr:rowOff>
    </xdr:from>
    <xdr:to>
      <xdr:col>41</xdr:col>
      <xdr:colOff>101600</xdr:colOff>
      <xdr:row>77</xdr:row>
      <xdr:rowOff>50071</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150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66598</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94111" y="12925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130963</xdr:rowOff>
    </xdr:from>
    <xdr:to>
      <xdr:col>36</xdr:col>
      <xdr:colOff>165100</xdr:colOff>
      <xdr:row>76</xdr:row>
      <xdr:rowOff>61113</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2989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77640</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05111" y="12764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77406</xdr:rowOff>
    </xdr:from>
    <xdr:to>
      <xdr:col>54</xdr:col>
      <xdr:colOff>189865</xdr:colOff>
      <xdr:row>98</xdr:row>
      <xdr:rowOff>4643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507906"/>
          <a:ext cx="1270" cy="1298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8470</xdr:rowOff>
    </xdr:from>
    <xdr:ext cx="469744" cy="25904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81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4643</xdr:rowOff>
    </xdr:from>
    <xdr:to>
      <xdr:col>55</xdr:col>
      <xdr:colOff>88900</xdr:colOff>
      <xdr:row>98</xdr:row>
      <xdr:rowOff>4643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806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24083</xdr:rowOff>
    </xdr:from>
    <xdr:ext cx="534377" cy="25904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8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77406</xdr:rowOff>
    </xdr:from>
    <xdr:to>
      <xdr:col>55</xdr:col>
      <xdr:colOff>88900</xdr:colOff>
      <xdr:row>90</xdr:row>
      <xdr:rowOff>77406</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507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22930</xdr:rowOff>
    </xdr:from>
    <xdr:to>
      <xdr:col>55</xdr:col>
      <xdr:colOff>0</xdr:colOff>
      <xdr:row>93</xdr:row>
      <xdr:rowOff>109274</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9639300" y="15967780"/>
          <a:ext cx="838200" cy="86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117619</xdr:rowOff>
    </xdr:from>
    <xdr:ext cx="534377" cy="259045"/>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2339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139192</xdr:rowOff>
    </xdr:from>
    <xdr:to>
      <xdr:col>55</xdr:col>
      <xdr:colOff>50800</xdr:colOff>
      <xdr:row>95</xdr:row>
      <xdr:rowOff>69342</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255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109274</xdr:rowOff>
    </xdr:from>
    <xdr:to>
      <xdr:col>50</xdr:col>
      <xdr:colOff>114300</xdr:colOff>
      <xdr:row>94</xdr:row>
      <xdr:rowOff>149873</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8750300" y="16054124"/>
          <a:ext cx="889000" cy="21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43821</xdr:rowOff>
    </xdr:from>
    <xdr:to>
      <xdr:col>50</xdr:col>
      <xdr:colOff>165100</xdr:colOff>
      <xdr:row>95</xdr:row>
      <xdr:rowOff>145421</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33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136548</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2111" y="1642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83052</xdr:rowOff>
    </xdr:from>
    <xdr:to>
      <xdr:col>45</xdr:col>
      <xdr:colOff>177800</xdr:colOff>
      <xdr:row>94</xdr:row>
      <xdr:rowOff>149873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7861300" y="16199352"/>
          <a:ext cx="889000" cy="66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99164</xdr:rowOff>
    </xdr:from>
    <xdr:to>
      <xdr:col>46</xdr:col>
      <xdr:colOff>38100</xdr:colOff>
      <xdr:row>96</xdr:row>
      <xdr:rowOff>29314</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38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20441</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3111" y="16479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18588</xdr:rowOff>
    </xdr:from>
    <xdr:to>
      <xdr:col>41</xdr:col>
      <xdr:colOff>50800</xdr:colOff>
      <xdr:row>94</xdr:row>
      <xdr:rowOff>83052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972300" y="16134888"/>
          <a:ext cx="889000" cy="6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82224</xdr:rowOff>
    </xdr:from>
    <xdr:to>
      <xdr:col>41</xdr:col>
      <xdr:colOff>101600</xdr:colOff>
      <xdr:row>96</xdr:row>
      <xdr:rowOff>12374</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36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3501</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4111" y="16462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99850</xdr:rowOff>
    </xdr:from>
    <xdr:to>
      <xdr:col>36</xdr:col>
      <xdr:colOff>165100</xdr:colOff>
      <xdr:row>96</xdr:row>
      <xdr:rowOff>30000</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38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21127</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5111" y="16480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143580</xdr:rowOff>
    </xdr:from>
    <xdr:to>
      <xdr:col>55</xdr:col>
      <xdr:colOff>50800</xdr:colOff>
      <xdr:row>93</xdr:row>
      <xdr:rowOff>73730</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59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166457</xdr:rowOff>
    </xdr:from>
    <xdr:ext cx="534377" cy="25904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576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58474</xdr:rowOff>
    </xdr:from>
    <xdr:to>
      <xdr:col>50</xdr:col>
      <xdr:colOff>165100</xdr:colOff>
      <xdr:row>93</xdr:row>
      <xdr:rowOff>160074</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003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5151</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2111" y="15778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99073</xdr:rowOff>
    </xdr:from>
    <xdr:to>
      <xdr:col>46</xdr:col>
      <xdr:colOff>38100</xdr:colOff>
      <xdr:row>95</xdr:row>
      <xdr:rowOff>29223</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215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45750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5990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32252</xdr:rowOff>
    </xdr:from>
    <xdr:to>
      <xdr:col>41</xdr:col>
      <xdr:colOff>101600</xdr:colOff>
      <xdr:row>94</xdr:row>
      <xdr:rowOff>133852</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14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150379</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5923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139238</xdr:rowOff>
    </xdr:from>
    <xdr:to>
      <xdr:col>36</xdr:col>
      <xdr:colOff>165100</xdr:colOff>
      <xdr:row>94</xdr:row>
      <xdr:rowOff>69388</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08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85915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5859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30</xdr:row>
      <xdr:rowOff>111777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169818</xdr:rowOff>
    </xdr:from>
    <xdr:to>
      <xdr:col>85</xdr:col>
      <xdr:colOff>126364</xdr:colOff>
      <xdr:row>38</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13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29449</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544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116495</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088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169818</xdr:rowOff>
    </xdr:from>
    <xdr:to>
      <xdr:col>86</xdr:col>
      <xdr:colOff>25400</xdr:colOff>
      <xdr:row>30</xdr:row>
      <xdr:rowOff>169818</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13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117811</xdr:rowOff>
    </xdr:from>
    <xdr:to>
      <xdr:col>85</xdr:col>
      <xdr:colOff>127000</xdr:colOff>
      <xdr:row>35</xdr:row>
      <xdr:rowOff>45631</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5775661"/>
          <a:ext cx="838200" cy="27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73899</xdr:rowOff>
    </xdr:from>
    <xdr:ext cx="378565"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417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95472</xdr:rowOff>
    </xdr:from>
    <xdr:to>
      <xdr:col>85</xdr:col>
      <xdr:colOff>177800</xdr:colOff>
      <xdr:row>38</xdr:row>
      <xdr:rowOff>25622</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43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117811</xdr:rowOff>
    </xdr:from>
    <xdr:to>
      <xdr:col>81</xdr:col>
      <xdr:colOff>50800</xdr:colOff>
      <xdr:row>34</xdr:row>
      <xdr:rowOff>95580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4592300" y="5775661"/>
          <a:ext cx="889000" cy="149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102330</xdr:rowOff>
    </xdr:from>
    <xdr:to>
      <xdr:col>81</xdr:col>
      <xdr:colOff>101600</xdr:colOff>
      <xdr:row>38</xdr:row>
      <xdr:rowOff>32480</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23607</xdr:rowOff>
    </xdr:from>
    <xdr:ext cx="378565"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92017" y="6538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95580</xdr:rowOff>
    </xdr:from>
    <xdr:to>
      <xdr:col>76</xdr:col>
      <xdr:colOff>114300</xdr:colOff>
      <xdr:row>35</xdr:row>
      <xdr:rowOff>163817</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703300" y="5924880"/>
          <a:ext cx="889000" cy="239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105931</xdr:rowOff>
    </xdr:from>
    <xdr:to>
      <xdr:col>76</xdr:col>
      <xdr:colOff>165100</xdr:colOff>
      <xdr:row>38</xdr:row>
      <xdr:rowOff>36081</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27208</xdr:rowOff>
    </xdr:from>
    <xdr:ext cx="378565"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403017" y="6542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163817</xdr:rowOff>
    </xdr:from>
    <xdr:to>
      <xdr:col>71</xdr:col>
      <xdr:colOff>177800</xdr:colOff>
      <xdr:row>36</xdr:row>
      <xdr:rowOff>24257</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2814300" y="6164567"/>
          <a:ext cx="889000" cy="31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105816</xdr:rowOff>
    </xdr:from>
    <xdr:to>
      <xdr:col>72</xdr:col>
      <xdr:colOff>38100</xdr:colOff>
      <xdr:row>38</xdr:row>
      <xdr:rowOff>35967</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946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27093</xdr:rowOff>
    </xdr:from>
    <xdr:ext cx="378565"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514017" y="6542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86843</xdr:rowOff>
    </xdr:from>
    <xdr:to>
      <xdr:col>67</xdr:col>
      <xdr:colOff>101600</xdr:colOff>
      <xdr:row>38</xdr:row>
      <xdr:rowOff>16993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30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8120</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523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166281</xdr:rowOff>
    </xdr:from>
    <xdr:to>
      <xdr:col>85</xdr:col>
      <xdr:colOff>177800</xdr:colOff>
      <xdr:row>35</xdr:row>
      <xdr:rowOff>96431</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599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17708</xdr:rowOff>
    </xdr:from>
    <xdr:ext cx="469744"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5847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67011</xdr:rowOff>
    </xdr:from>
    <xdr:to>
      <xdr:col>81</xdr:col>
      <xdr:colOff>101600</xdr:colOff>
      <xdr:row>33</xdr:row>
      <xdr:rowOff>168611</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572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13688</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14111" y="5500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44780</xdr:rowOff>
    </xdr:from>
    <xdr:to>
      <xdr:col>76</xdr:col>
      <xdr:colOff>165100</xdr:colOff>
      <xdr:row>34</xdr:row>
      <xdr:rowOff>146380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58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162907</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25111" y="5649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113017</xdr:rowOff>
    </xdr:from>
    <xdr:to>
      <xdr:col>72</xdr:col>
      <xdr:colOff>38100</xdr:colOff>
      <xdr:row>36</xdr:row>
      <xdr:rowOff>43167</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11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34</xdr:row>
      <xdr:rowOff>59694</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5888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144907</xdr:rowOff>
    </xdr:from>
    <xdr:to>
      <xdr:col>67</xdr:col>
      <xdr:colOff>101600</xdr:colOff>
      <xdr:row>36</xdr:row>
      <xdr:rowOff>75057</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145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34</xdr:row>
      <xdr:rowOff>91584</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5920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9" name="公債費グラフ枠">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30582</xdr:rowOff>
    </xdr:from>
    <xdr:to>
      <xdr:col>85</xdr:col>
      <xdr:colOff>126364</xdr:colOff>
      <xdr:row>77</xdr:row>
      <xdr:rowOff>146120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flipV="1">
          <a:off x="16317595" y="12203532"/>
          <a:ext cx="1269" cy="1144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149947</xdr:rowOff>
    </xdr:from>
    <xdr:ext cx="534377" cy="259045"/>
    <xdr:sp macro="" textlink="">
      <xdr:nvSpPr>
        <xdr:cNvPr id="611" name="公債費最小値テキスト">
          <a:extLst>
            <a:ext uri="{FF2B5EF4-FFF2-40B4-BE49-F238E27FC236}">
              <a16:creationId xmlns:a16="http://schemas.microsoft.com/office/drawing/2014/main" id="{00000000-0008-0000-0600-000063020000}"/>
            </a:ext>
          </a:extLst>
        </xdr:cNvPr>
        <xdr:cNvSpPr txBox="1"/>
      </xdr:nvSpPr>
      <xdr:spPr>
        <a:xfrm>
          <a:off x="16370300" y="13351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146120</xdr:rowOff>
    </xdr:from>
    <xdr:to>
      <xdr:col>86</xdr:col>
      <xdr:colOff>25400</xdr:colOff>
      <xdr:row>77</xdr:row>
      <xdr:rowOff>146120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334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148709</xdr:rowOff>
    </xdr:from>
    <xdr:ext cx="534377" cy="259045"/>
    <xdr:sp macro="" textlink="">
      <xdr:nvSpPr>
        <xdr:cNvPr id="613" name="公債費最大値テキスト">
          <a:extLst>
            <a:ext uri="{FF2B5EF4-FFF2-40B4-BE49-F238E27FC236}">
              <a16:creationId xmlns:a16="http://schemas.microsoft.com/office/drawing/2014/main" id="{00000000-0008-0000-0600-000065020000}"/>
            </a:ext>
          </a:extLst>
        </xdr:cNvPr>
        <xdr:cNvSpPr txBox="1"/>
      </xdr:nvSpPr>
      <xdr:spPr>
        <a:xfrm>
          <a:off x="16370300" y="11978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30582</xdr:rowOff>
    </xdr:from>
    <xdr:to>
      <xdr:col>86</xdr:col>
      <xdr:colOff>25400</xdr:colOff>
      <xdr:row>71</xdr:row>
      <xdr:rowOff>30582</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6230600" y="1220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121526</xdr:rowOff>
    </xdr:from>
    <xdr:to>
      <xdr:col>85</xdr:col>
      <xdr:colOff>127000</xdr:colOff>
      <xdr:row>74</xdr:row>
      <xdr:rowOff>4369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5481300" y="12637376"/>
          <a:ext cx="8382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24312</xdr:rowOff>
    </xdr:from>
    <xdr:ext cx="534377" cy="259045"/>
    <xdr:sp macro="" textlink="">
      <xdr:nvSpPr>
        <xdr:cNvPr id="616" name="公債費平均値テキスト">
          <a:extLst>
            <a:ext uri="{FF2B5EF4-FFF2-40B4-BE49-F238E27FC236}">
              <a16:creationId xmlns:a16="http://schemas.microsoft.com/office/drawing/2014/main" id="{00000000-0008-0000-0600-000068020000}"/>
            </a:ext>
          </a:extLst>
        </xdr:cNvPr>
        <xdr:cNvSpPr txBox="1"/>
      </xdr:nvSpPr>
      <xdr:spPr>
        <a:xfrm>
          <a:off x="16370300" y="128830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45885</xdr:rowOff>
    </xdr:from>
    <xdr:to>
      <xdr:col>85</xdr:col>
      <xdr:colOff>177800</xdr:colOff>
      <xdr:row>75</xdr:row>
      <xdr:rowOff>147486</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6268700" y="129046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71082</xdr:rowOff>
    </xdr:from>
    <xdr:to>
      <xdr:col>81</xdr:col>
      <xdr:colOff>50800</xdr:colOff>
      <xdr:row>73</xdr:row>
      <xdr:rowOff>121526</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4592300" y="12586932"/>
          <a:ext cx="889000" cy="50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30493</xdr:rowOff>
    </xdr:from>
    <xdr:to>
      <xdr:col>81</xdr:col>
      <xdr:colOff>101600</xdr:colOff>
      <xdr:row>75</xdr:row>
      <xdr:rowOff>132093</xdr:rowOff>
    </xdr:to>
    <xdr:sp macro="" textlink="">
      <xdr:nvSpPr>
        <xdr:cNvPr id="619" name="フローチャート: 判断 618">
          <a:extLst>
            <a:ext uri="{FF2B5EF4-FFF2-40B4-BE49-F238E27FC236}">
              <a16:creationId xmlns:a16="http://schemas.microsoft.com/office/drawing/2014/main" id="{00000000-0008-0000-0600-00006B020000}"/>
            </a:ext>
          </a:extLst>
        </xdr:cNvPr>
        <xdr:cNvSpPr/>
      </xdr:nvSpPr>
      <xdr:spPr>
        <a:xfrm>
          <a:off x="15430500" y="1288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123220</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5214111" y="12981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28619</xdr:rowOff>
    </xdr:from>
    <xdr:to>
      <xdr:col>76</xdr:col>
      <xdr:colOff>114300</xdr:colOff>
      <xdr:row>73</xdr:row>
      <xdr:rowOff>71082</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3703300" y="12544469"/>
          <a:ext cx="889000" cy="4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20453</xdr:rowOff>
    </xdr:from>
    <xdr:to>
      <xdr:col>76</xdr:col>
      <xdr:colOff>165100</xdr:colOff>
      <xdr:row>75</xdr:row>
      <xdr:rowOff>122053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4541500" y="12879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113180</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4325111" y="12971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28619</xdr:rowOff>
    </xdr:from>
    <xdr:to>
      <xdr:col>71</xdr:col>
      <xdr:colOff>177800</xdr:colOff>
      <xdr:row>73</xdr:row>
      <xdr:rowOff>35725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2814300" y="12544469"/>
          <a:ext cx="889000" cy="7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30797</xdr:rowOff>
    </xdr:from>
    <xdr:to>
      <xdr:col>72</xdr:col>
      <xdr:colOff>38100</xdr:colOff>
      <xdr:row>75</xdr:row>
      <xdr:rowOff>132397</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3652500" y="1288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123525</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3436111" y="12982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67240</xdr:rowOff>
    </xdr:from>
    <xdr:to>
      <xdr:col>67</xdr:col>
      <xdr:colOff>101600</xdr:colOff>
      <xdr:row>75</xdr:row>
      <xdr:rowOff>168839</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2763500" y="129259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159968</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2547111" y="13018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125019</xdr:rowOff>
    </xdr:from>
    <xdr:to>
      <xdr:col>85</xdr:col>
      <xdr:colOff>177800</xdr:colOff>
      <xdr:row>74</xdr:row>
      <xdr:rowOff>55169</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6268700" y="12640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147896</xdr:rowOff>
    </xdr:from>
    <xdr:ext cx="534377" cy="259045"/>
    <xdr:sp macro="" textlink="">
      <xdr:nvSpPr>
        <xdr:cNvPr id="635" name="公債費該当値テキスト">
          <a:extLst>
            <a:ext uri="{FF2B5EF4-FFF2-40B4-BE49-F238E27FC236}">
              <a16:creationId xmlns:a16="http://schemas.microsoft.com/office/drawing/2014/main" id="{00000000-0008-0000-0600-00007B020000}"/>
            </a:ext>
          </a:extLst>
        </xdr:cNvPr>
        <xdr:cNvSpPr txBox="1"/>
      </xdr:nvSpPr>
      <xdr:spPr>
        <a:xfrm>
          <a:off x="16370300" y="1249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70726</xdr:rowOff>
    </xdr:from>
    <xdr:to>
      <xdr:col>81</xdr:col>
      <xdr:colOff>101600</xdr:colOff>
      <xdr:row>74</xdr:row>
      <xdr:rowOff>876</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5430500" y="125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17403</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2361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20282</xdr:rowOff>
    </xdr:from>
    <xdr:to>
      <xdr:col>76</xdr:col>
      <xdr:colOff>165100</xdr:colOff>
      <xdr:row>73</xdr:row>
      <xdr:rowOff>121882</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4541500" y="12536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138409</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325111" y="12311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149269</xdr:rowOff>
    </xdr:from>
    <xdr:to>
      <xdr:col>72</xdr:col>
      <xdr:colOff>38100</xdr:colOff>
      <xdr:row>73</xdr:row>
      <xdr:rowOff>79419</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3652500" y="1249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95946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436111" y="12268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156375</xdr:rowOff>
    </xdr:from>
    <xdr:to>
      <xdr:col>67</xdr:col>
      <xdr:colOff>101600</xdr:colOff>
      <xdr:row>73</xdr:row>
      <xdr:rowOff>86525</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2763500" y="1250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103052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547111" y="12276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106256</xdr:rowOff>
    </xdr:from>
    <xdr:to>
      <xdr:col>85</xdr:col>
      <xdr:colOff>126364</xdr:colOff>
      <xdr:row>98</xdr:row>
      <xdr:rowOff>129267</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879656"/>
          <a:ext cx="1269" cy="1051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133094</xdr:rowOff>
    </xdr:from>
    <xdr:ext cx="469744"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693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129267</xdr:rowOff>
    </xdr:from>
    <xdr:to>
      <xdr:col>86</xdr:col>
      <xdr:colOff>25400</xdr:colOff>
      <xdr:row>98</xdr:row>
      <xdr:rowOff>129267</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6931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52933</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654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106256</xdr:rowOff>
    </xdr:from>
    <xdr:to>
      <xdr:col>86</xdr:col>
      <xdr:colOff>25400</xdr:colOff>
      <xdr:row>92</xdr:row>
      <xdr:rowOff>106256</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879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102932</xdr:rowOff>
    </xdr:from>
    <xdr:to>
      <xdr:col>85</xdr:col>
      <xdr:colOff>127000</xdr:colOff>
      <xdr:row>97</xdr:row>
      <xdr:rowOff>170424</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733582"/>
          <a:ext cx="838200" cy="67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142701</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7733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164274</xdr:rowOff>
    </xdr:from>
    <xdr:to>
      <xdr:col>85</xdr:col>
      <xdr:colOff>177800</xdr:colOff>
      <xdr:row>98</xdr:row>
      <xdr:rowOff>94424</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94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102932</xdr:rowOff>
    </xdr:from>
    <xdr:to>
      <xdr:col>81</xdr:col>
      <xdr:colOff>50800</xdr:colOff>
      <xdr:row>97</xdr:row>
      <xdr:rowOff>133317</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4592300" y="16733582"/>
          <a:ext cx="889000" cy="3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159707</xdr:rowOff>
    </xdr:from>
    <xdr:to>
      <xdr:col>81</xdr:col>
      <xdr:colOff>101600</xdr:colOff>
      <xdr:row>98</xdr:row>
      <xdr:rowOff>89857</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790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80984</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88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85663</xdr:rowOff>
    </xdr:from>
    <xdr:to>
      <xdr:col>76</xdr:col>
      <xdr:colOff>114300</xdr:colOff>
      <xdr:row>97</xdr:row>
      <xdr:rowOff>133317</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3703300" y="16716313"/>
          <a:ext cx="889000" cy="47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160575</xdr:rowOff>
    </xdr:from>
    <xdr:to>
      <xdr:col>76</xdr:col>
      <xdr:colOff>165100</xdr:colOff>
      <xdr:row>98</xdr:row>
      <xdr:rowOff>90725</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791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81852</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883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85663</xdr:rowOff>
    </xdr:from>
    <xdr:to>
      <xdr:col>71</xdr:col>
      <xdr:colOff>177800</xdr:colOff>
      <xdr:row>98</xdr:row>
      <xdr:rowOff>35737</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716313"/>
          <a:ext cx="889000" cy="12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161421</xdr:rowOff>
    </xdr:from>
    <xdr:to>
      <xdr:col>72</xdr:col>
      <xdr:colOff>38100</xdr:colOff>
      <xdr:row>98</xdr:row>
      <xdr:rowOff>91571</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2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82698</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884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27443</xdr:rowOff>
    </xdr:from>
    <xdr:to>
      <xdr:col>67</xdr:col>
      <xdr:colOff>101600</xdr:colOff>
      <xdr:row>98</xdr:row>
      <xdr:rowOff>129043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2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120170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92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119624</xdr:rowOff>
    </xdr:from>
    <xdr:to>
      <xdr:col>85</xdr:col>
      <xdr:colOff>177800</xdr:colOff>
      <xdr:row>98</xdr:row>
      <xdr:rowOff>49774</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750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142501</xdr:rowOff>
    </xdr:from>
    <xdr:ext cx="534377"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601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52132</xdr:rowOff>
    </xdr:from>
    <xdr:to>
      <xdr:col>81</xdr:col>
      <xdr:colOff>101600</xdr:colOff>
      <xdr:row>97</xdr:row>
      <xdr:rowOff>153732</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682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170259</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58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82517</xdr:rowOff>
    </xdr:from>
    <xdr:to>
      <xdr:col>76</xdr:col>
      <xdr:colOff>165100</xdr:colOff>
      <xdr:row>98</xdr:row>
      <xdr:rowOff>12667</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71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29194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488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34863</xdr:rowOff>
    </xdr:from>
    <xdr:to>
      <xdr:col>72</xdr:col>
      <xdr:colOff>38100</xdr:colOff>
      <xdr:row>97</xdr:row>
      <xdr:rowOff>136463</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66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152990</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440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156387</xdr:rowOff>
    </xdr:from>
    <xdr:to>
      <xdr:col>67</xdr:col>
      <xdr:colOff>101600</xdr:colOff>
      <xdr:row>98</xdr:row>
      <xdr:rowOff>86537</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78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103064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562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1" name="投資及び出資金グラフ枠">
          <a:extLst>
            <a:ext uri="{FF2B5EF4-FFF2-40B4-BE49-F238E27FC236}">
              <a16:creationId xmlns:a16="http://schemas.microsoft.com/office/drawing/2014/main" id="{00000000-0008-0000-0600-0000D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120650</xdr:rowOff>
    </xdr:from>
    <xdr:to>
      <xdr:col>116</xdr:col>
      <xdr:colOff>62864</xdr:colOff>
      <xdr:row>39</xdr:row>
      <xdr:rowOff>44450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flipV="1">
          <a:off x="22159595" y="5435600"/>
          <a:ext cx="1269"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3" name="投資及び出資金最小値テキスト">
          <a:extLst>
            <a:ext uri="{FF2B5EF4-FFF2-40B4-BE49-F238E27FC236}">
              <a16:creationId xmlns:a16="http://schemas.microsoft.com/office/drawing/2014/main" id="{00000000-0008-0000-0600-0000D3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67327</xdr:rowOff>
    </xdr:from>
    <xdr:ext cx="469744" cy="259045"/>
    <xdr:sp macro="" textlink="">
      <xdr:nvSpPr>
        <xdr:cNvPr id="725" name="投資及び出資金最大値テキスト">
          <a:extLst>
            <a:ext uri="{FF2B5EF4-FFF2-40B4-BE49-F238E27FC236}">
              <a16:creationId xmlns:a16="http://schemas.microsoft.com/office/drawing/2014/main" id="{00000000-0008-0000-0600-0000D5020000}"/>
            </a:ext>
          </a:extLst>
        </xdr:cNvPr>
        <xdr:cNvSpPr txBox="1"/>
      </xdr:nvSpPr>
      <xdr:spPr>
        <a:xfrm>
          <a:off x="22212300" y="521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120650</xdr:rowOff>
    </xdr:from>
    <xdr:to>
      <xdr:col>116</xdr:col>
      <xdr:colOff>152400</xdr:colOff>
      <xdr:row>31</xdr:row>
      <xdr:rowOff>120650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543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6731</xdr:rowOff>
    </xdr:from>
    <xdr:to>
      <xdr:col>116</xdr:col>
      <xdr:colOff>63500</xdr:colOff>
      <xdr:row>38</xdr:row>
      <xdr:rowOff>138747</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1323300" y="6521831"/>
          <a:ext cx="838200" cy="13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6367</xdr:rowOff>
    </xdr:from>
    <xdr:ext cx="378565" cy="259045"/>
    <xdr:sp macro="" textlink="">
      <xdr:nvSpPr>
        <xdr:cNvPr id="728" name="投資及び出資金平均値テキスト">
          <a:extLst>
            <a:ext uri="{FF2B5EF4-FFF2-40B4-BE49-F238E27FC236}">
              <a16:creationId xmlns:a16="http://schemas.microsoft.com/office/drawing/2014/main" id="{00000000-0008-0000-0600-0000D8020000}"/>
            </a:ext>
          </a:extLst>
        </xdr:cNvPr>
        <xdr:cNvSpPr txBox="1"/>
      </xdr:nvSpPr>
      <xdr:spPr>
        <a:xfrm>
          <a:off x="22212300" y="65214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27940</xdr:rowOff>
    </xdr:from>
    <xdr:to>
      <xdr:col>116</xdr:col>
      <xdr:colOff>114300</xdr:colOff>
      <xdr:row>38</xdr:row>
      <xdr:rowOff>129540</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21107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136271</xdr:rowOff>
    </xdr:from>
    <xdr:to>
      <xdr:col>111</xdr:col>
      <xdr:colOff>177800</xdr:colOff>
      <xdr:row>38</xdr:row>
      <xdr:rowOff>138747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0434300" y="6651371"/>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147765</xdr:rowOff>
    </xdr:from>
    <xdr:to>
      <xdr:col>112</xdr:col>
      <xdr:colOff>38100</xdr:colOff>
      <xdr:row>38</xdr:row>
      <xdr:rowOff>77915</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1272500" y="649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94442</xdr:rowOff>
    </xdr:from>
    <xdr:ext cx="378565"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21134017" y="62666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136271</xdr:rowOff>
    </xdr:from>
    <xdr:to>
      <xdr:col>107</xdr:col>
      <xdr:colOff>50800</xdr:colOff>
      <xdr:row>38</xdr:row>
      <xdr:rowOff>138176</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19545300" y="6651371"/>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7176</xdr:rowOff>
    </xdr:from>
    <xdr:to>
      <xdr:col>107</xdr:col>
      <xdr:colOff>101600</xdr:colOff>
      <xdr:row>38</xdr:row>
      <xdr:rowOff>108776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0383500" y="652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125303</xdr:rowOff>
    </xdr:from>
    <xdr:ext cx="378565"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0245017" y="62975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138176</xdr:rowOff>
    </xdr:from>
    <xdr:to>
      <xdr:col>102</xdr:col>
      <xdr:colOff>114300</xdr:colOff>
      <xdr:row>38</xdr:row>
      <xdr:rowOff>140081</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18656300" y="6653276"/>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154432</xdr:rowOff>
    </xdr:from>
    <xdr:to>
      <xdr:col>102</xdr:col>
      <xdr:colOff>165100</xdr:colOff>
      <xdr:row>38</xdr:row>
      <xdr:rowOff>84582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9494500" y="64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101109</xdr:rowOff>
    </xdr:from>
    <xdr:ext cx="378565"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9356017" y="6273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137287</xdr:rowOff>
    </xdr:from>
    <xdr:to>
      <xdr:col>98</xdr:col>
      <xdr:colOff>38100</xdr:colOff>
      <xdr:row>38</xdr:row>
      <xdr:rowOff>67437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8605500" y="64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83964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8421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127381</xdr:rowOff>
    </xdr:from>
    <xdr:to>
      <xdr:col>116</xdr:col>
      <xdr:colOff>114300</xdr:colOff>
      <xdr:row>38</xdr:row>
      <xdr:rowOff>57531</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2110700" y="6471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150258</xdr:rowOff>
    </xdr:from>
    <xdr:ext cx="469744" cy="259045"/>
    <xdr:sp macro="" textlink="">
      <xdr:nvSpPr>
        <xdr:cNvPr id="747" name="投資及び出資金該当値テキスト">
          <a:extLst>
            <a:ext uri="{FF2B5EF4-FFF2-40B4-BE49-F238E27FC236}">
              <a16:creationId xmlns:a16="http://schemas.microsoft.com/office/drawing/2014/main" id="{00000000-0008-0000-0600-0000EB020000}"/>
            </a:ext>
          </a:extLst>
        </xdr:cNvPr>
        <xdr:cNvSpPr txBox="1"/>
      </xdr:nvSpPr>
      <xdr:spPr>
        <a:xfrm>
          <a:off x="22212300" y="6322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87947</xdr:rowOff>
    </xdr:from>
    <xdr:to>
      <xdr:col>112</xdr:col>
      <xdr:colOff>38100</xdr:colOff>
      <xdr:row>39</xdr:row>
      <xdr:rowOff>18097</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1272500" y="6603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9224</xdr:rowOff>
    </xdr:from>
    <xdr:ext cx="378565"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134017" y="66957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85471</xdr:rowOff>
    </xdr:from>
    <xdr:to>
      <xdr:col>107</xdr:col>
      <xdr:colOff>101600</xdr:colOff>
      <xdr:row>39</xdr:row>
      <xdr:rowOff>15621</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0383500" y="6600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6748</xdr:rowOff>
    </xdr:from>
    <xdr:ext cx="378565"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0245017" y="66932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87376</xdr:rowOff>
    </xdr:from>
    <xdr:to>
      <xdr:col>102</xdr:col>
      <xdr:colOff>165100</xdr:colOff>
      <xdr:row>39</xdr:row>
      <xdr:rowOff>17526</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9494500" y="6602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8653</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56017" y="66952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89281</xdr:rowOff>
    </xdr:from>
    <xdr:to>
      <xdr:col>98</xdr:col>
      <xdr:colOff>38100</xdr:colOff>
      <xdr:row>39</xdr:row>
      <xdr:rowOff>19431</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8605500" y="6604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10558</xdr:rowOff>
    </xdr:from>
    <xdr:ext cx="378565"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67017" y="66971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73272</xdr:rowOff>
    </xdr:from>
    <xdr:to>
      <xdr:col>116</xdr:col>
      <xdr:colOff>62864</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817222"/>
          <a:ext cx="1269" cy="1342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19949</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592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73272</xdr:rowOff>
    </xdr:from>
    <xdr:to>
      <xdr:col>116</xdr:col>
      <xdr:colOff>152400</xdr:colOff>
      <xdr:row>51</xdr:row>
      <xdr:rowOff>73272</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817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70548</xdr:rowOff>
    </xdr:from>
    <xdr:to>
      <xdr:col>116</xdr:col>
      <xdr:colOff>63500</xdr:colOff>
      <xdr:row>59</xdr:row>
      <xdr:rowOff>33001</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1323300" y="10014648"/>
          <a:ext cx="838200" cy="133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65536</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10009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87109</xdr:rowOff>
    </xdr:from>
    <xdr:to>
      <xdr:col>116</xdr:col>
      <xdr:colOff>114300</xdr:colOff>
      <xdr:row>59</xdr:row>
      <xdr:rowOff>17259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10031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33001</xdr:rowOff>
    </xdr:from>
    <xdr:to>
      <xdr:col>111</xdr:col>
      <xdr:colOff>177800</xdr:colOff>
      <xdr:row>59</xdr:row>
      <xdr:rowOff>33477</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flipV="1">
          <a:off x="20434300" y="10148551"/>
          <a:ext cx="889000" cy="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88653</xdr:rowOff>
    </xdr:from>
    <xdr:to>
      <xdr:col>112</xdr:col>
      <xdr:colOff>38100</xdr:colOff>
      <xdr:row>59</xdr:row>
      <xdr:rowOff>18803</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10032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35330</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807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33477</xdr:rowOff>
    </xdr:from>
    <xdr:to>
      <xdr:col>107</xdr:col>
      <xdr:colOff>50800</xdr:colOff>
      <xdr:row>59</xdr:row>
      <xdr:rowOff>35878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19545300" y="10149027"/>
          <a:ext cx="889000" cy="2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86805</xdr:rowOff>
    </xdr:from>
    <xdr:to>
      <xdr:col>107</xdr:col>
      <xdr:colOff>101600</xdr:colOff>
      <xdr:row>59</xdr:row>
      <xdr:rowOff>16955</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1003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33482</xdr:rowOff>
    </xdr:from>
    <xdr:ext cx="469744"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99428" y="980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35401</xdr:rowOff>
    </xdr:from>
    <xdr:to>
      <xdr:col>102</xdr:col>
      <xdr:colOff>114300</xdr:colOff>
      <xdr:row>59</xdr:row>
      <xdr:rowOff>35878</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10150951"/>
          <a:ext cx="889000" cy="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80804</xdr:rowOff>
    </xdr:from>
    <xdr:to>
      <xdr:col>102</xdr:col>
      <xdr:colOff>165100</xdr:colOff>
      <xdr:row>59</xdr:row>
      <xdr:rowOff>10954</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1002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27481</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80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61525</xdr:rowOff>
    </xdr:from>
    <xdr:to>
      <xdr:col>98</xdr:col>
      <xdr:colOff>38100</xdr:colOff>
      <xdr:row>58</xdr:row>
      <xdr:rowOff>163125</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100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8202</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978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19748</xdr:rowOff>
    </xdr:from>
    <xdr:to>
      <xdr:col>116</xdr:col>
      <xdr:colOff>114300</xdr:colOff>
      <xdr:row>58</xdr:row>
      <xdr:rowOff>121348</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996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42625</xdr:rowOff>
    </xdr:from>
    <xdr:ext cx="469744"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815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153651</xdr:rowOff>
    </xdr:from>
    <xdr:to>
      <xdr:col>112</xdr:col>
      <xdr:colOff>38100</xdr:colOff>
      <xdr:row>59</xdr:row>
      <xdr:rowOff>83801</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1009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74928</xdr:rowOff>
    </xdr:from>
    <xdr:ext cx="378565"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4017" y="101904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154127</xdr:rowOff>
    </xdr:from>
    <xdr:to>
      <xdr:col>107</xdr:col>
      <xdr:colOff>101600</xdr:colOff>
      <xdr:row>59</xdr:row>
      <xdr:rowOff>84277</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10098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75404</xdr:rowOff>
    </xdr:from>
    <xdr:ext cx="378565"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245017" y="10190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156528</xdr:rowOff>
    </xdr:from>
    <xdr:to>
      <xdr:col>102</xdr:col>
      <xdr:colOff>165100</xdr:colOff>
      <xdr:row>59</xdr:row>
      <xdr:rowOff>86678</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1010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77805</xdr:rowOff>
    </xdr:from>
    <xdr:ext cx="378565"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56017" y="101933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156051</xdr:rowOff>
    </xdr:from>
    <xdr:to>
      <xdr:col>98</xdr:col>
      <xdr:colOff>38100</xdr:colOff>
      <xdr:row>59</xdr:row>
      <xdr:rowOff>86201</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10100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77328</xdr:rowOff>
    </xdr:from>
    <xdr:ext cx="378565"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67017" y="101928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55052</xdr:rowOff>
    </xdr:from>
    <xdr:to>
      <xdr:col>116</xdr:col>
      <xdr:colOff>62864</xdr:colOff>
      <xdr:row>79</xdr:row>
      <xdr:rowOff>98585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228002"/>
          <a:ext cx="1269" cy="1415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102412</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646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98585</xdr:rowOff>
    </xdr:from>
    <xdr:to>
      <xdr:col>116</xdr:col>
      <xdr:colOff>152400</xdr:colOff>
      <xdr:row>79</xdr:row>
      <xdr:rowOff>98585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64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1729</xdr:rowOff>
    </xdr:from>
    <xdr:ext cx="534377"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200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55052</xdr:rowOff>
    </xdr:from>
    <xdr:to>
      <xdr:col>116</xdr:col>
      <xdr:colOff>152400</xdr:colOff>
      <xdr:row>71</xdr:row>
      <xdr:rowOff>55052</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228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70271</xdr:rowOff>
    </xdr:from>
    <xdr:to>
      <xdr:col>116</xdr:col>
      <xdr:colOff>63500</xdr:colOff>
      <xdr:row>75</xdr:row>
      <xdr:rowOff>90061</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1323300" y="12929021"/>
          <a:ext cx="838200" cy="19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53056</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9118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74629</xdr:rowOff>
    </xdr:from>
    <xdr:to>
      <xdr:col>116</xdr:col>
      <xdr:colOff>114300</xdr:colOff>
      <xdr:row>76</xdr:row>
      <xdr:rowOff>4778</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933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90061</xdr:rowOff>
    </xdr:from>
    <xdr:to>
      <xdr:col>111</xdr:col>
      <xdr:colOff>177800</xdr:colOff>
      <xdr:row>75</xdr:row>
      <xdr:rowOff>138785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948811"/>
          <a:ext cx="889000" cy="48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106567</xdr:rowOff>
    </xdr:from>
    <xdr:to>
      <xdr:col>112</xdr:col>
      <xdr:colOff>38100</xdr:colOff>
      <xdr:row>76</xdr:row>
      <xdr:rowOff>36717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9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27844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305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138394</xdr:rowOff>
    </xdr:from>
    <xdr:to>
      <xdr:col>107</xdr:col>
      <xdr:colOff>50800</xdr:colOff>
      <xdr:row>75</xdr:row>
      <xdr:rowOff>138785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9545300" y="12997144"/>
          <a:ext cx="889000" cy="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169171</xdr:rowOff>
    </xdr:from>
    <xdr:to>
      <xdr:col>107</xdr:col>
      <xdr:colOff>101600</xdr:colOff>
      <xdr:row>76</xdr:row>
      <xdr:rowOff>99321</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3027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90448</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3120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123927</xdr:rowOff>
    </xdr:from>
    <xdr:to>
      <xdr:col>102</xdr:col>
      <xdr:colOff>114300</xdr:colOff>
      <xdr:row>75</xdr:row>
      <xdr:rowOff>138394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656300" y="12982677"/>
          <a:ext cx="889000" cy="14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37987</xdr:rowOff>
    </xdr:from>
    <xdr:to>
      <xdr:col>102</xdr:col>
      <xdr:colOff>165100</xdr:colOff>
      <xdr:row>76</xdr:row>
      <xdr:rowOff>139587</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306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130714</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3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39914</xdr:rowOff>
    </xdr:from>
    <xdr:to>
      <xdr:col>98</xdr:col>
      <xdr:colOff>38100</xdr:colOff>
      <xdr:row>76</xdr:row>
      <xdr:rowOff>141514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307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132641</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3162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19471</xdr:rowOff>
    </xdr:from>
    <xdr:to>
      <xdr:col>116</xdr:col>
      <xdr:colOff>114300</xdr:colOff>
      <xdr:row>75</xdr:row>
      <xdr:rowOff>121071</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87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42348</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729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39261</xdr:rowOff>
    </xdr:from>
    <xdr:to>
      <xdr:col>112</xdr:col>
      <xdr:colOff>38100</xdr:colOff>
      <xdr:row>75</xdr:row>
      <xdr:rowOff>140861</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89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157388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673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87985</xdr:rowOff>
    </xdr:from>
    <xdr:to>
      <xdr:col>107</xdr:col>
      <xdr:colOff>101600</xdr:colOff>
      <xdr:row>76</xdr:row>
      <xdr:rowOff>18135</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94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34662</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721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87594</xdr:rowOff>
    </xdr:from>
    <xdr:to>
      <xdr:col>102</xdr:col>
      <xdr:colOff>165100</xdr:colOff>
      <xdr:row>76</xdr:row>
      <xdr:rowOff>17745</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94634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34271</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721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73127</xdr:rowOff>
    </xdr:from>
    <xdr:to>
      <xdr:col>98</xdr:col>
      <xdr:colOff>38100</xdr:colOff>
      <xdr:row>76</xdr:row>
      <xdr:rowOff>3277</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93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19804</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707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歳出総額は、住民一人当たり</a:t>
          </a:r>
          <a:r>
            <a:rPr kumimoji="1" lang="en-US" altLang="ja-JP" sz="1100">
              <a:latin typeface="ＭＳ ゴシック" panose="020B0609070205080204" pitchFamily="49" charset="-128"/>
              <a:ea typeface="ＭＳ ゴシック" panose="020B0609070205080204" pitchFamily="49" charset="-128"/>
            </a:rPr>
            <a:t>617,637</a:t>
          </a:r>
          <a:r>
            <a:rPr kumimoji="1" lang="ja-JP" altLang="en-US" sz="1100">
              <a:latin typeface="ＭＳ ゴシック" panose="020B0609070205080204" pitchFamily="49" charset="-128"/>
              <a:ea typeface="ＭＳ ゴシック" panose="020B0609070205080204" pitchFamily="49" charset="-128"/>
            </a:rPr>
            <a:t>円となっている。</a:t>
          </a:r>
        </a:p>
        <a:p>
          <a:r>
            <a:rPr kumimoji="1" lang="ja-JP" altLang="en-US" sz="1100">
              <a:latin typeface="ＭＳ ゴシック" panose="020B0609070205080204" pitchFamily="49" charset="-128"/>
              <a:ea typeface="ＭＳ ゴシック" panose="020B0609070205080204" pitchFamily="49" charset="-128"/>
            </a:rPr>
            <a:t>主な構成費目である人件費は、住民一人当たり</a:t>
          </a:r>
          <a:r>
            <a:rPr kumimoji="1" lang="en-US" altLang="ja-JP" sz="1100">
              <a:latin typeface="ＭＳ ゴシック" panose="020B0609070205080204" pitchFamily="49" charset="-128"/>
              <a:ea typeface="ＭＳ ゴシック" panose="020B0609070205080204" pitchFamily="49" charset="-128"/>
            </a:rPr>
            <a:t>88,113</a:t>
          </a:r>
          <a:r>
            <a:rPr kumimoji="1" lang="ja-JP" altLang="en-US" sz="1100">
              <a:latin typeface="ＭＳ ゴシック" panose="020B0609070205080204" pitchFamily="49" charset="-128"/>
              <a:ea typeface="ＭＳ ゴシック" panose="020B0609070205080204" pitchFamily="49" charset="-128"/>
            </a:rPr>
            <a:t>円となっており、前年度より増加した。また、都市構造の違い等により、類似団体に比べ職員数が多いことから、依然として同団体平均を上回っている状態である。</a:t>
          </a:r>
        </a:p>
        <a:p>
          <a:r>
            <a:rPr kumimoji="1" lang="ja-JP" altLang="en-US" sz="1100">
              <a:latin typeface="ＭＳ ゴシック" panose="020B0609070205080204" pitchFamily="49" charset="-128"/>
              <a:ea typeface="ＭＳ ゴシック" panose="020B0609070205080204" pitchFamily="49" charset="-128"/>
            </a:rPr>
            <a:t>人件費以外の義務的経費は、前年度と比較して扶助費は増加し、公債費は減少した。扶助費の主な増加理由としては、定額減税補足給付金給付事業、障害者自立支援給付事業及び子どものための教育・保育給付事業による増加が挙げられる。扶助費は住民一人当たり</a:t>
          </a:r>
          <a:r>
            <a:rPr kumimoji="1" lang="en-US" altLang="ja-JP" sz="1100">
              <a:latin typeface="ＭＳ ゴシック" panose="020B0609070205080204" pitchFamily="49" charset="-128"/>
              <a:ea typeface="ＭＳ ゴシック" panose="020B0609070205080204" pitchFamily="49" charset="-128"/>
            </a:rPr>
            <a:t>176,322</a:t>
          </a:r>
          <a:r>
            <a:rPr kumimoji="1" lang="ja-JP" altLang="en-US" sz="1100">
              <a:latin typeface="ＭＳ ゴシック" panose="020B0609070205080204" pitchFamily="49" charset="-128"/>
              <a:ea typeface="ＭＳ ゴシック" panose="020B0609070205080204" pitchFamily="49" charset="-128"/>
            </a:rPr>
            <a:t>円であり、類似団体平均より高い水準にある。</a:t>
          </a:r>
        </a:p>
        <a:p>
          <a:r>
            <a:rPr kumimoji="1" lang="ja-JP" altLang="en-US" sz="1100">
              <a:latin typeface="ＭＳ ゴシック" panose="020B0609070205080204" pitchFamily="49" charset="-128"/>
              <a:ea typeface="ＭＳ ゴシック" panose="020B0609070205080204" pitchFamily="49" charset="-128"/>
            </a:rPr>
            <a:t>投資的経費も前年度と比べて増加している。普通建設事業費が増加したことが要因である。主な増加理由としては、（仮称）霧島市クリーンセンター整備・運営事業の増加によるものが挙げられる。普通建設事業費（新規整備及び更新整備）は、住民一人当たり</a:t>
          </a:r>
          <a:r>
            <a:rPr kumimoji="1" lang="en-US" altLang="ja-JP" sz="1100">
              <a:latin typeface="ＭＳ ゴシック" panose="020B0609070205080204" pitchFamily="49" charset="-128"/>
              <a:ea typeface="ＭＳ ゴシック" panose="020B0609070205080204" pitchFamily="49" charset="-128"/>
            </a:rPr>
            <a:t>82,543</a:t>
          </a:r>
          <a:r>
            <a:rPr kumimoji="1" lang="ja-JP" altLang="en-US" sz="1100">
              <a:latin typeface="ＭＳ ゴシック" panose="020B0609070205080204" pitchFamily="49" charset="-128"/>
              <a:ea typeface="ＭＳ ゴシック" panose="020B0609070205080204" pitchFamily="49" charset="-128"/>
            </a:rPr>
            <a:t>円であり、類似団体平均を上回っている。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鹿児島県霧島市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123,070
121,813
603.17
79,784,450
76,012,612
3,097,637
35,893,449
46,212,641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1" name="議会費グラフ枠">
          <a:extLst>
            <a:ext uri="{FF2B5EF4-FFF2-40B4-BE49-F238E27FC236}">
              <a16:creationId xmlns:a16="http://schemas.microsoft.com/office/drawing/2014/main" id="{00000000-0008-0000-0700-000033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21399</xdr:rowOff>
    </xdr:from>
    <xdr:to>
      <xdr:col>24</xdr:col>
      <xdr:colOff>62865</xdr:colOff>
      <xdr:row>38</xdr:row>
      <xdr:rowOff>140271</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flipV="1">
          <a:off x="4633595" y="5507799"/>
          <a:ext cx="127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144098</xdr:rowOff>
    </xdr:from>
    <xdr:ext cx="469744" cy="259045"/>
    <xdr:sp macro="" textlink="">
      <xdr:nvSpPr>
        <xdr:cNvPr id="53" name="議会費最小値テキスト">
          <a:extLst>
            <a:ext uri="{FF2B5EF4-FFF2-40B4-BE49-F238E27FC236}">
              <a16:creationId xmlns:a16="http://schemas.microsoft.com/office/drawing/2014/main" id="{00000000-0008-0000-0700-000035000000}"/>
            </a:ext>
          </a:extLst>
        </xdr:cNvPr>
        <xdr:cNvSpPr txBox="1"/>
      </xdr:nvSpPr>
      <xdr:spPr>
        <a:xfrm>
          <a:off x="4686300" y="6659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140271</xdr:rowOff>
    </xdr:from>
    <xdr:to>
      <xdr:col>24</xdr:col>
      <xdr:colOff>152400</xdr:colOff>
      <xdr:row>38</xdr:row>
      <xdr:rowOff>140271</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4546600" y="6655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139526</xdr:rowOff>
    </xdr:from>
    <xdr:ext cx="469744" cy="259045"/>
    <xdr:sp macro="" textlink="">
      <xdr:nvSpPr>
        <xdr:cNvPr id="55" name="議会費最大値テキスト">
          <a:extLst>
            <a:ext uri="{FF2B5EF4-FFF2-40B4-BE49-F238E27FC236}">
              <a16:creationId xmlns:a16="http://schemas.microsoft.com/office/drawing/2014/main" id="{00000000-0008-0000-0700-000037000000}"/>
            </a:ext>
          </a:extLst>
        </xdr:cNvPr>
        <xdr:cNvSpPr txBox="1"/>
      </xdr:nvSpPr>
      <xdr:spPr>
        <a:xfrm>
          <a:off x="4686300" y="5283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32</xdr:row>
      <xdr:rowOff>21399</xdr:rowOff>
    </xdr:from>
    <xdr:to>
      <xdr:col>24</xdr:col>
      <xdr:colOff>152400</xdr:colOff>
      <xdr:row>32</xdr:row>
      <xdr:rowOff>21399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550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106553</xdr:rowOff>
    </xdr:from>
    <xdr:to>
      <xdr:col>24</xdr:col>
      <xdr:colOff>63500</xdr:colOff>
      <xdr:row>36</xdr:row>
      <xdr:rowOff>160274</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3797300" y="6278753"/>
          <a:ext cx="838200" cy="5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136351</xdr:rowOff>
    </xdr:from>
    <xdr:ext cx="469744" cy="259045"/>
    <xdr:sp macro="" textlink="">
      <xdr:nvSpPr>
        <xdr:cNvPr id="58" name="議会費平均値テキスト">
          <a:extLst>
            <a:ext uri="{FF2B5EF4-FFF2-40B4-BE49-F238E27FC236}">
              <a16:creationId xmlns:a16="http://schemas.microsoft.com/office/drawing/2014/main" id="{00000000-0008-0000-0700-00003A000000}"/>
            </a:ext>
          </a:extLst>
        </xdr:cNvPr>
        <xdr:cNvSpPr txBox="1"/>
      </xdr:nvSpPr>
      <xdr:spPr>
        <a:xfrm>
          <a:off x="4686300" y="5965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113474</xdr:rowOff>
    </xdr:from>
    <xdr:to>
      <xdr:col>24</xdr:col>
      <xdr:colOff>114300</xdr:colOff>
      <xdr:row>36</xdr:row>
      <xdr:rowOff>43624</xdr:rowOff>
    </xdr:to>
    <xdr:sp macro="" textlink="">
      <xdr:nvSpPr>
        <xdr:cNvPr id="59" name="フローチャート: 判断 58">
          <a:extLst>
            <a:ext uri="{FF2B5EF4-FFF2-40B4-BE49-F238E27FC236}">
              <a16:creationId xmlns:a16="http://schemas.microsoft.com/office/drawing/2014/main" id="{00000000-0008-0000-0700-00003B000000}"/>
            </a:ext>
          </a:extLst>
        </xdr:cNvPr>
        <xdr:cNvSpPr/>
      </xdr:nvSpPr>
      <xdr:spPr>
        <a:xfrm>
          <a:off x="4584700" y="6114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159703</xdr:rowOff>
    </xdr:from>
    <xdr:to>
      <xdr:col>19</xdr:col>
      <xdr:colOff>177800</xdr:colOff>
      <xdr:row>36</xdr:row>
      <xdr:rowOff>160274</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2908300" y="6331903"/>
          <a:ext cx="889000" cy="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156909</xdr:rowOff>
    </xdr:from>
    <xdr:to>
      <xdr:col>20</xdr:col>
      <xdr:colOff>38100</xdr:colOff>
      <xdr:row>36</xdr:row>
      <xdr:rowOff>87059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3746500" y="615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103586</xdr:rowOff>
    </xdr:from>
    <xdr:ext cx="469744" cy="259045"/>
    <xdr:sp macro="" textlink="">
      <xdr:nvSpPr>
        <xdr:cNvPr id="62" name="テキスト ボックス 61">
          <a:extLst>
            <a:ext uri="{FF2B5EF4-FFF2-40B4-BE49-F238E27FC236}">
              <a16:creationId xmlns:a16="http://schemas.microsoft.com/office/drawing/2014/main" id="{00000000-0008-0000-0700-00003E000000}"/>
            </a:ext>
          </a:extLst>
        </xdr:cNvPr>
        <xdr:cNvSpPr txBox="1"/>
      </xdr:nvSpPr>
      <xdr:spPr>
        <a:xfrm>
          <a:off x="3562428" y="5932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159703</xdr:rowOff>
    </xdr:from>
    <xdr:to>
      <xdr:col>15</xdr:col>
      <xdr:colOff>50800</xdr:colOff>
      <xdr:row>37</xdr:row>
      <xdr:rowOff>32258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019300" y="6331903"/>
          <a:ext cx="889000" cy="4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3747</xdr:rowOff>
    </xdr:from>
    <xdr:to>
      <xdr:col>15</xdr:col>
      <xdr:colOff>101600</xdr:colOff>
      <xdr:row>36</xdr:row>
      <xdr:rowOff>105347</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2857500" y="617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121874</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2673428" y="5951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142558</xdr:rowOff>
    </xdr:from>
    <xdr:to>
      <xdr:col>10</xdr:col>
      <xdr:colOff>114300</xdr:colOff>
      <xdr:row>37</xdr:row>
      <xdr:rowOff>32258</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1130300" y="6314758"/>
          <a:ext cx="889000" cy="6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164909</xdr:rowOff>
    </xdr:from>
    <xdr:to>
      <xdr:col>10</xdr:col>
      <xdr:colOff>165100</xdr:colOff>
      <xdr:row>36</xdr:row>
      <xdr:rowOff>95059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1968500" y="616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111586</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1784428" y="5940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170053</xdr:rowOff>
    </xdr:from>
    <xdr:to>
      <xdr:col>6</xdr:col>
      <xdr:colOff>38100</xdr:colOff>
      <xdr:row>36</xdr:row>
      <xdr:rowOff>100203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079500" y="6170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116730</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895428" y="594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55753</xdr:rowOff>
    </xdr:from>
    <xdr:to>
      <xdr:col>24</xdr:col>
      <xdr:colOff>114300</xdr:colOff>
      <xdr:row>36</xdr:row>
      <xdr:rowOff>157353</xdr:rowOff>
    </xdr:to>
    <xdr:sp macro="" textlink="">
      <xdr:nvSpPr>
        <xdr:cNvPr id="76" name="楕円 75">
          <a:extLst>
            <a:ext uri="{FF2B5EF4-FFF2-40B4-BE49-F238E27FC236}">
              <a16:creationId xmlns:a16="http://schemas.microsoft.com/office/drawing/2014/main" id="{00000000-0008-0000-0700-00004C000000}"/>
            </a:ext>
          </a:extLst>
        </xdr:cNvPr>
        <xdr:cNvSpPr/>
      </xdr:nvSpPr>
      <xdr:spPr>
        <a:xfrm>
          <a:off x="4584700" y="622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34180</xdr:rowOff>
    </xdr:from>
    <xdr:ext cx="469744" cy="259045"/>
    <xdr:sp macro="" textlink="">
      <xdr:nvSpPr>
        <xdr:cNvPr id="77" name="議会費該当値テキスト">
          <a:extLst>
            <a:ext uri="{FF2B5EF4-FFF2-40B4-BE49-F238E27FC236}">
              <a16:creationId xmlns:a16="http://schemas.microsoft.com/office/drawing/2014/main" id="{00000000-0008-0000-0700-00004D000000}"/>
            </a:ext>
          </a:extLst>
        </xdr:cNvPr>
        <xdr:cNvSpPr txBox="1"/>
      </xdr:nvSpPr>
      <xdr:spPr>
        <a:xfrm>
          <a:off x="4686300" y="6206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109474</xdr:rowOff>
    </xdr:from>
    <xdr:to>
      <xdr:col>20</xdr:col>
      <xdr:colOff>38100</xdr:colOff>
      <xdr:row>37</xdr:row>
      <xdr:rowOff>39624</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3746500" y="6281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30751</xdr:rowOff>
    </xdr:from>
    <xdr:ext cx="469744"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562428" y="6374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108903</xdr:rowOff>
    </xdr:from>
    <xdr:to>
      <xdr:col>15</xdr:col>
      <xdr:colOff>101600</xdr:colOff>
      <xdr:row>37</xdr:row>
      <xdr:rowOff>39053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2857500" y="628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30180</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2673428" y="6373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152908</xdr:rowOff>
    </xdr:from>
    <xdr:to>
      <xdr:col>10</xdr:col>
      <xdr:colOff>165100</xdr:colOff>
      <xdr:row>37</xdr:row>
      <xdr:rowOff>83058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1968500" y="6325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74185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1784428" y="6417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91758</xdr:rowOff>
    </xdr:from>
    <xdr:to>
      <xdr:col>6</xdr:col>
      <xdr:colOff>38100</xdr:colOff>
      <xdr:row>37</xdr:row>
      <xdr:rowOff>21908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079500" y="626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13035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895428" y="6356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6" name="正方形/長方形 85">
          <a:extLst>
            <a:ext uri="{FF2B5EF4-FFF2-40B4-BE49-F238E27FC236}">
              <a16:creationId xmlns:a16="http://schemas.microsoft.com/office/drawing/2014/main" id="{00000000-0008-0000-0700-000056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a:extLst>
            <a:ext uri="{FF2B5EF4-FFF2-40B4-BE49-F238E27FC236}">
              <a16:creationId xmlns:a16="http://schemas.microsoft.com/office/drawing/2014/main" id="{00000000-0008-0000-0700-00005F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a:extLst>
            <a:ext uri="{FF2B5EF4-FFF2-40B4-BE49-F238E27FC236}">
              <a16:creationId xmlns:a16="http://schemas.microsoft.com/office/drawing/2014/main" id="{00000000-0008-0000-0700-00006C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18839</xdr:rowOff>
    </xdr:from>
    <xdr:to>
      <xdr:col>24</xdr:col>
      <xdr:colOff>62865</xdr:colOff>
      <xdr:row>58</xdr:row>
      <xdr:rowOff>72191</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flipV="1">
          <a:off x="4633595" y="8762789"/>
          <a:ext cx="1270" cy="1253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76018</xdr:rowOff>
    </xdr:from>
    <xdr:ext cx="534377" cy="259045"/>
    <xdr:sp macro="" textlink="">
      <xdr:nvSpPr>
        <xdr:cNvPr id="110" name="総務費最小値テキスト">
          <a:extLst>
            <a:ext uri="{FF2B5EF4-FFF2-40B4-BE49-F238E27FC236}">
              <a16:creationId xmlns:a16="http://schemas.microsoft.com/office/drawing/2014/main" id="{00000000-0008-0000-0700-00006E000000}"/>
            </a:ext>
          </a:extLst>
        </xdr:cNvPr>
        <xdr:cNvSpPr txBox="1"/>
      </xdr:nvSpPr>
      <xdr:spPr>
        <a:xfrm>
          <a:off x="4686300" y="1002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72191</xdr:rowOff>
    </xdr:from>
    <xdr:to>
      <xdr:col>24</xdr:col>
      <xdr:colOff>152400</xdr:colOff>
      <xdr:row>58</xdr:row>
      <xdr:rowOff>72191</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4546600" y="10016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136966</xdr:rowOff>
    </xdr:from>
    <xdr:ext cx="599010" cy="259045"/>
    <xdr:sp macro="" textlink="">
      <xdr:nvSpPr>
        <xdr:cNvPr id="112" name="総務費最大値テキスト">
          <a:extLst>
            <a:ext uri="{FF2B5EF4-FFF2-40B4-BE49-F238E27FC236}">
              <a16:creationId xmlns:a16="http://schemas.microsoft.com/office/drawing/2014/main" id="{00000000-0008-0000-0700-000070000000}"/>
            </a:ext>
          </a:extLst>
        </xdr:cNvPr>
        <xdr:cNvSpPr txBox="1"/>
      </xdr:nvSpPr>
      <xdr:spPr>
        <a:xfrm>
          <a:off x="4686300" y="8538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366,722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18839</xdr:rowOff>
    </xdr:from>
    <xdr:to>
      <xdr:col>24</xdr:col>
      <xdr:colOff>152400</xdr:colOff>
      <xdr:row>51</xdr:row>
      <xdr:rowOff>18839</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8762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25625</xdr:rowOff>
    </xdr:from>
    <xdr:to>
      <xdr:col>24</xdr:col>
      <xdr:colOff>63500</xdr:colOff>
      <xdr:row>57</xdr:row>
      <xdr:rowOff>63397</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3797300" y="9798275"/>
          <a:ext cx="838200" cy="37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68028</xdr:rowOff>
    </xdr:from>
    <xdr:ext cx="534377" cy="259045"/>
    <xdr:sp macro="" textlink="">
      <xdr:nvSpPr>
        <xdr:cNvPr id="115" name="総務費平均値テキスト">
          <a:extLst>
            <a:ext uri="{FF2B5EF4-FFF2-40B4-BE49-F238E27FC236}">
              <a16:creationId xmlns:a16="http://schemas.microsoft.com/office/drawing/2014/main" id="{00000000-0008-0000-0700-000073000000}"/>
            </a:ext>
          </a:extLst>
        </xdr:cNvPr>
        <xdr:cNvSpPr txBox="1"/>
      </xdr:nvSpPr>
      <xdr:spPr>
        <a:xfrm>
          <a:off x="4686300" y="9840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89601</xdr:rowOff>
    </xdr:from>
    <xdr:to>
      <xdr:col>24</xdr:col>
      <xdr:colOff>114300</xdr:colOff>
      <xdr:row>58</xdr:row>
      <xdr:rowOff>19751</xdr:rowOff>
    </xdr:to>
    <xdr:sp macro="" textlink="">
      <xdr:nvSpPr>
        <xdr:cNvPr id="116" name="フローチャート: 判断 115">
          <a:extLst>
            <a:ext uri="{FF2B5EF4-FFF2-40B4-BE49-F238E27FC236}">
              <a16:creationId xmlns:a16="http://schemas.microsoft.com/office/drawing/2014/main" id="{00000000-0008-0000-0700-000074000000}"/>
            </a:ext>
          </a:extLst>
        </xdr:cNvPr>
        <xdr:cNvSpPr/>
      </xdr:nvSpPr>
      <xdr:spPr>
        <a:xfrm>
          <a:off x="4584700" y="9862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25625</xdr:rowOff>
    </xdr:from>
    <xdr:to>
      <xdr:col>19</xdr:col>
      <xdr:colOff>177800</xdr:colOff>
      <xdr:row>57</xdr:row>
      <xdr:rowOff>51743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2908300" y="9798275"/>
          <a:ext cx="889000" cy="2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100112</xdr:rowOff>
    </xdr:from>
    <xdr:to>
      <xdr:col>20</xdr:col>
      <xdr:colOff>38100</xdr:colOff>
      <xdr:row>58</xdr:row>
      <xdr:rowOff>30262</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3746500" y="987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21389</xdr:rowOff>
    </xdr:from>
    <xdr:ext cx="534377" cy="259045"/>
    <xdr:sp macro="" textlink="">
      <xdr:nvSpPr>
        <xdr:cNvPr id="119" name="テキスト ボックス 118">
          <a:extLst>
            <a:ext uri="{FF2B5EF4-FFF2-40B4-BE49-F238E27FC236}">
              <a16:creationId xmlns:a16="http://schemas.microsoft.com/office/drawing/2014/main" id="{00000000-0008-0000-0700-000077000000}"/>
            </a:ext>
          </a:extLst>
        </xdr:cNvPr>
        <xdr:cNvSpPr txBox="1"/>
      </xdr:nvSpPr>
      <xdr:spPr>
        <a:xfrm>
          <a:off x="3530111" y="9965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8720</xdr:rowOff>
    </xdr:from>
    <xdr:to>
      <xdr:col>15</xdr:col>
      <xdr:colOff>50800</xdr:colOff>
      <xdr:row>57</xdr:row>
      <xdr:rowOff>51743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2019300" y="9781370"/>
          <a:ext cx="889000" cy="43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102475</xdr:rowOff>
    </xdr:from>
    <xdr:to>
      <xdr:col>15</xdr:col>
      <xdr:colOff>101600</xdr:colOff>
      <xdr:row>58</xdr:row>
      <xdr:rowOff>32625</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2857500" y="987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23752</xdr:rowOff>
    </xdr:from>
    <xdr:ext cx="534377"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2641111" y="996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55701</xdr:rowOff>
    </xdr:from>
    <xdr:to>
      <xdr:col>10</xdr:col>
      <xdr:colOff>114300</xdr:colOff>
      <xdr:row>57</xdr:row>
      <xdr:rowOff>8720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1130300" y="9485451"/>
          <a:ext cx="889000" cy="295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108396</xdr:rowOff>
    </xdr:from>
    <xdr:to>
      <xdr:col>10</xdr:col>
      <xdr:colOff>165100</xdr:colOff>
      <xdr:row>58</xdr:row>
      <xdr:rowOff>38546</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1968500" y="988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29673</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1752111" y="9973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108746</xdr:rowOff>
    </xdr:from>
    <xdr:to>
      <xdr:col>6</xdr:col>
      <xdr:colOff>38100</xdr:colOff>
      <xdr:row>56</xdr:row>
      <xdr:rowOff>38896</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079500" y="95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30023</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830795" y="9631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12597</xdr:rowOff>
    </xdr:from>
    <xdr:to>
      <xdr:col>24</xdr:col>
      <xdr:colOff>114300</xdr:colOff>
      <xdr:row>57</xdr:row>
      <xdr:rowOff>114197</xdr:rowOff>
    </xdr:to>
    <xdr:sp macro="" textlink="">
      <xdr:nvSpPr>
        <xdr:cNvPr id="133" name="楕円 132">
          <a:extLst>
            <a:ext uri="{FF2B5EF4-FFF2-40B4-BE49-F238E27FC236}">
              <a16:creationId xmlns:a16="http://schemas.microsoft.com/office/drawing/2014/main" id="{00000000-0008-0000-0700-000085000000}"/>
            </a:ext>
          </a:extLst>
        </xdr:cNvPr>
        <xdr:cNvSpPr/>
      </xdr:nvSpPr>
      <xdr:spPr>
        <a:xfrm>
          <a:off x="4584700" y="978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35474</xdr:rowOff>
    </xdr:from>
    <xdr:ext cx="534377" cy="259045"/>
    <xdr:sp macro="" textlink="">
      <xdr:nvSpPr>
        <xdr:cNvPr id="134" name="総務費該当値テキスト">
          <a:extLst>
            <a:ext uri="{FF2B5EF4-FFF2-40B4-BE49-F238E27FC236}">
              <a16:creationId xmlns:a16="http://schemas.microsoft.com/office/drawing/2014/main" id="{00000000-0008-0000-0700-000086000000}"/>
            </a:ext>
          </a:extLst>
        </xdr:cNvPr>
        <xdr:cNvSpPr txBox="1"/>
      </xdr:nvSpPr>
      <xdr:spPr>
        <a:xfrm>
          <a:off x="4686300" y="963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146275</xdr:rowOff>
    </xdr:from>
    <xdr:to>
      <xdr:col>20</xdr:col>
      <xdr:colOff>38100</xdr:colOff>
      <xdr:row>57</xdr:row>
      <xdr:rowOff>76425</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3746500" y="974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92952</xdr:rowOff>
    </xdr:from>
    <xdr:ext cx="534377"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530111" y="9522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943</xdr:rowOff>
    </xdr:from>
    <xdr:to>
      <xdr:col>15</xdr:col>
      <xdr:colOff>101600</xdr:colOff>
      <xdr:row>57</xdr:row>
      <xdr:rowOff>102543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2857500" y="977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119070</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2641111" y="954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129370</xdr:rowOff>
    </xdr:from>
    <xdr:to>
      <xdr:col>10</xdr:col>
      <xdr:colOff>165100</xdr:colOff>
      <xdr:row>57</xdr:row>
      <xdr:rowOff>59520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1968500" y="973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76047</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752111" y="950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4901</xdr:rowOff>
    </xdr:from>
    <xdr:to>
      <xdr:col>6</xdr:col>
      <xdr:colOff>38100</xdr:colOff>
      <xdr:row>55</xdr:row>
      <xdr:rowOff>106501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079500" y="943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123028</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830795" y="9209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a:extLst>
            <a:ext uri="{FF2B5EF4-FFF2-40B4-BE49-F238E27FC236}">
              <a16:creationId xmlns:a16="http://schemas.microsoft.com/office/drawing/2014/main" id="{00000000-0008-0000-0700-00008F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a:extLst>
            <a:ext uri="{FF2B5EF4-FFF2-40B4-BE49-F238E27FC236}">
              <a16:creationId xmlns:a16="http://schemas.microsoft.com/office/drawing/2014/main" id="{00000000-0008-0000-0700-000098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121382</xdr:rowOff>
    </xdr:from>
    <xdr:to>
      <xdr:col>24</xdr:col>
      <xdr:colOff>62865</xdr:colOff>
      <xdr:row>79</xdr:row>
      <xdr:rowOff>54767</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122882"/>
          <a:ext cx="1270" cy="1476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58594</xdr:rowOff>
    </xdr:from>
    <xdr:ext cx="599010" cy="259045"/>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603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54767</xdr:rowOff>
    </xdr:from>
    <xdr:to>
      <xdr:col>24</xdr:col>
      <xdr:colOff>152400</xdr:colOff>
      <xdr:row>79</xdr:row>
      <xdr:rowOff>54767</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599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68059</xdr:rowOff>
    </xdr:from>
    <xdr:ext cx="599010" cy="25904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189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342,404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121382</xdr:rowOff>
    </xdr:from>
    <xdr:to>
      <xdr:col>24</xdr:col>
      <xdr:colOff>152400</xdr:colOff>
      <xdr:row>70</xdr:row>
      <xdr:rowOff>121382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12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137506</xdr:rowOff>
    </xdr:from>
    <xdr:to>
      <xdr:col>24</xdr:col>
      <xdr:colOff>63500</xdr:colOff>
      <xdr:row>75</xdr:row>
      <xdr:rowOff>168450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3797300" y="12996256"/>
          <a:ext cx="838200" cy="30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159864</xdr:rowOff>
    </xdr:from>
    <xdr:ext cx="599010" cy="25904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3018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9987</xdr:rowOff>
    </xdr:from>
    <xdr:to>
      <xdr:col>24</xdr:col>
      <xdr:colOff>114300</xdr:colOff>
      <xdr:row>76</xdr:row>
      <xdr:rowOff>111587</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3040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168450</xdr:rowOff>
    </xdr:from>
    <xdr:to>
      <xdr:col>19</xdr:col>
      <xdr:colOff>177800</xdr:colOff>
      <xdr:row>76</xdr:row>
      <xdr:rowOff>155200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2908300" y="13027200"/>
          <a:ext cx="889000" cy="158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84381</xdr:rowOff>
    </xdr:from>
    <xdr:to>
      <xdr:col>20</xdr:col>
      <xdr:colOff>38100</xdr:colOff>
      <xdr:row>77</xdr:row>
      <xdr:rowOff>14531</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3114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5658</xdr:rowOff>
    </xdr:from>
    <xdr:ext cx="599010" cy="259045"/>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795" y="13207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13779</xdr:rowOff>
    </xdr:from>
    <xdr:to>
      <xdr:col>15</xdr:col>
      <xdr:colOff>50800</xdr:colOff>
      <xdr:row>76</xdr:row>
      <xdr:rowOff>155200</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2019300" y="13043979"/>
          <a:ext cx="889000" cy="141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170800</xdr:rowOff>
    </xdr:from>
    <xdr:to>
      <xdr:col>15</xdr:col>
      <xdr:colOff>101600</xdr:colOff>
      <xdr:row>77</xdr:row>
      <xdr:rowOff>100950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20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92077</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795" y="13293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13779</xdr:rowOff>
    </xdr:from>
    <xdr:to>
      <xdr:col>10</xdr:col>
      <xdr:colOff>114300</xdr:colOff>
      <xdr:row>77</xdr:row>
      <xdr:rowOff>90026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043979"/>
          <a:ext cx="889000" cy="247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122230</xdr:rowOff>
    </xdr:from>
    <xdr:to>
      <xdr:col>10</xdr:col>
      <xdr:colOff>165100</xdr:colOff>
      <xdr:row>77</xdr:row>
      <xdr:rowOff>52380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315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43507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795" y="13245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26386</xdr:rowOff>
    </xdr:from>
    <xdr:to>
      <xdr:col>6</xdr:col>
      <xdr:colOff>38100</xdr:colOff>
      <xdr:row>78</xdr:row>
      <xdr:rowOff>127986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39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119113</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795" y="13492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86706</xdr:rowOff>
    </xdr:from>
    <xdr:to>
      <xdr:col>24</xdr:col>
      <xdr:colOff>114300</xdr:colOff>
      <xdr:row>76</xdr:row>
      <xdr:rowOff>16855</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294545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109583</xdr:rowOff>
    </xdr:from>
    <xdr:ext cx="599010" cy="25904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2796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117650</xdr:rowOff>
    </xdr:from>
    <xdr:to>
      <xdr:col>20</xdr:col>
      <xdr:colOff>38100</xdr:colOff>
      <xdr:row>76</xdr:row>
      <xdr:rowOff>47800</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297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64327</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795" y="12751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104400</xdr:rowOff>
    </xdr:from>
    <xdr:to>
      <xdr:col>15</xdr:col>
      <xdr:colOff>101600</xdr:colOff>
      <xdr:row>77</xdr:row>
      <xdr:rowOff>34550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51076</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795" y="1290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134430</xdr:rowOff>
    </xdr:from>
    <xdr:to>
      <xdr:col>10</xdr:col>
      <xdr:colOff>165100</xdr:colOff>
      <xdr:row>76</xdr:row>
      <xdr:rowOff>64579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299318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81107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795" y="12768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39226</xdr:rowOff>
    </xdr:from>
    <xdr:to>
      <xdr:col>6</xdr:col>
      <xdr:colOff>38100</xdr:colOff>
      <xdr:row>77</xdr:row>
      <xdr:rowOff>140826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24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157353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795" y="13016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衛生費グラフ枠">
          <a:extLst>
            <a:ext uri="{FF2B5EF4-FFF2-40B4-BE49-F238E27FC236}">
              <a16:creationId xmlns:a16="http://schemas.microsoft.com/office/drawing/2014/main" id="{00000000-0008-0000-07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24619</xdr:rowOff>
    </xdr:from>
    <xdr:to>
      <xdr:col>24</xdr:col>
      <xdr:colOff>62865</xdr:colOff>
      <xdr:row>98</xdr:row>
      <xdr:rowOff>163455</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flipV="1">
          <a:off x="4633595" y="15626569"/>
          <a:ext cx="1270" cy="1338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167282</xdr:rowOff>
    </xdr:from>
    <xdr:ext cx="534377" cy="259045"/>
    <xdr:sp macro="" textlink="">
      <xdr:nvSpPr>
        <xdr:cNvPr id="226" name="衛生費最小値テキスト">
          <a:extLst>
            <a:ext uri="{FF2B5EF4-FFF2-40B4-BE49-F238E27FC236}">
              <a16:creationId xmlns:a16="http://schemas.microsoft.com/office/drawing/2014/main" id="{00000000-0008-0000-0700-0000E2000000}"/>
            </a:ext>
          </a:extLst>
        </xdr:cNvPr>
        <xdr:cNvSpPr txBox="1"/>
      </xdr:nvSpPr>
      <xdr:spPr>
        <a:xfrm>
          <a:off x="4686300" y="1696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163455</xdr:rowOff>
    </xdr:from>
    <xdr:to>
      <xdr:col>24</xdr:col>
      <xdr:colOff>152400</xdr:colOff>
      <xdr:row>98</xdr:row>
      <xdr:rowOff>163455</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4546600" y="16965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142746</xdr:rowOff>
    </xdr:from>
    <xdr:ext cx="534377" cy="259045"/>
    <xdr:sp macro="" textlink="">
      <xdr:nvSpPr>
        <xdr:cNvPr id="228" name="衛生費最大値テキスト">
          <a:extLst>
            <a:ext uri="{FF2B5EF4-FFF2-40B4-BE49-F238E27FC236}">
              <a16:creationId xmlns:a16="http://schemas.microsoft.com/office/drawing/2014/main" id="{00000000-0008-0000-0700-0000E4000000}"/>
            </a:ext>
          </a:extLst>
        </xdr:cNvPr>
        <xdr:cNvSpPr txBox="1"/>
      </xdr:nvSpPr>
      <xdr:spPr>
        <a:xfrm>
          <a:off x="4686300" y="1540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93,041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24619</xdr:rowOff>
    </xdr:from>
    <xdr:to>
      <xdr:col>24</xdr:col>
      <xdr:colOff>152400</xdr:colOff>
      <xdr:row>91</xdr:row>
      <xdr:rowOff>24619</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5626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425</xdr:rowOff>
    </xdr:from>
    <xdr:to>
      <xdr:col>24</xdr:col>
      <xdr:colOff>63500</xdr:colOff>
      <xdr:row>96</xdr:row>
      <xdr:rowOff>882</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3797300" y="15773825"/>
          <a:ext cx="838200" cy="68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100170</xdr:rowOff>
    </xdr:from>
    <xdr:ext cx="534377" cy="259045"/>
    <xdr:sp macro="" textlink="">
      <xdr:nvSpPr>
        <xdr:cNvPr id="231" name="衛生費平均値テキスト">
          <a:extLst>
            <a:ext uri="{FF2B5EF4-FFF2-40B4-BE49-F238E27FC236}">
              <a16:creationId xmlns:a16="http://schemas.microsoft.com/office/drawing/2014/main" id="{00000000-0008-0000-0700-0000E7000000}"/>
            </a:ext>
          </a:extLst>
        </xdr:cNvPr>
        <xdr:cNvSpPr txBox="1"/>
      </xdr:nvSpPr>
      <xdr:spPr>
        <a:xfrm>
          <a:off x="4686300" y="165593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121743</xdr:rowOff>
    </xdr:from>
    <xdr:to>
      <xdr:col>24</xdr:col>
      <xdr:colOff>114300</xdr:colOff>
      <xdr:row>97</xdr:row>
      <xdr:rowOff>51893</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4584700" y="16580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882</xdr:rowOff>
    </xdr:from>
    <xdr:to>
      <xdr:col>19</xdr:col>
      <xdr:colOff>177800</xdr:colOff>
      <xdr:row>96</xdr:row>
      <xdr:rowOff>93332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2908300" y="16460082"/>
          <a:ext cx="889000" cy="92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157118</xdr:rowOff>
    </xdr:from>
    <xdr:to>
      <xdr:col>20</xdr:col>
      <xdr:colOff>38100</xdr:colOff>
      <xdr:row>97</xdr:row>
      <xdr:rowOff>87268</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3746500" y="16616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78395</xdr:rowOff>
    </xdr:from>
    <xdr:ext cx="534377" cy="259045"/>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3530111" y="1670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76206</xdr:rowOff>
    </xdr:from>
    <xdr:to>
      <xdr:col>15</xdr:col>
      <xdr:colOff>50800</xdr:colOff>
      <xdr:row>96</xdr:row>
      <xdr:rowOff>93332</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019300" y="16535406"/>
          <a:ext cx="889000" cy="17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82841</xdr:rowOff>
    </xdr:from>
    <xdr:to>
      <xdr:col>15</xdr:col>
      <xdr:colOff>101600</xdr:colOff>
      <xdr:row>97</xdr:row>
      <xdr:rowOff>12991</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2857500" y="16542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4118</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2641111" y="16634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76206</xdr:rowOff>
    </xdr:from>
    <xdr:to>
      <xdr:col>10</xdr:col>
      <xdr:colOff>114300</xdr:colOff>
      <xdr:row>97</xdr:row>
      <xdr:rowOff>121298</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1130300" y="16535406"/>
          <a:ext cx="889000" cy="216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105169</xdr:rowOff>
    </xdr:from>
    <xdr:to>
      <xdr:col>10</xdr:col>
      <xdr:colOff>165100</xdr:colOff>
      <xdr:row>97</xdr:row>
      <xdr:rowOff>35319</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1968500" y="1656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26446</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1752111" y="1665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77088</xdr:rowOff>
    </xdr:from>
    <xdr:to>
      <xdr:col>6</xdr:col>
      <xdr:colOff>38100</xdr:colOff>
      <xdr:row>98</xdr:row>
      <xdr:rowOff>7238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079500" y="1670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169815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863111" y="1680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121075</xdr:rowOff>
    </xdr:from>
    <xdr:to>
      <xdr:col>24</xdr:col>
      <xdr:colOff>114300</xdr:colOff>
      <xdr:row>92</xdr:row>
      <xdr:rowOff>51225</xdr:rowOff>
    </xdr:to>
    <xdr:sp macro="" textlink="">
      <xdr:nvSpPr>
        <xdr:cNvPr id="249" name="楕円 248">
          <a:extLst>
            <a:ext uri="{FF2B5EF4-FFF2-40B4-BE49-F238E27FC236}">
              <a16:creationId xmlns:a16="http://schemas.microsoft.com/office/drawing/2014/main" id="{00000000-0008-0000-0700-0000F9000000}"/>
            </a:ext>
          </a:extLst>
        </xdr:cNvPr>
        <xdr:cNvSpPr/>
      </xdr:nvSpPr>
      <xdr:spPr>
        <a:xfrm>
          <a:off x="4584700" y="1572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143952</xdr:rowOff>
    </xdr:from>
    <xdr:ext cx="534377" cy="259045"/>
    <xdr:sp macro="" textlink="">
      <xdr:nvSpPr>
        <xdr:cNvPr id="250" name="衛生費該当値テキスト">
          <a:extLst>
            <a:ext uri="{FF2B5EF4-FFF2-40B4-BE49-F238E27FC236}">
              <a16:creationId xmlns:a16="http://schemas.microsoft.com/office/drawing/2014/main" id="{00000000-0008-0000-0700-0000FA000000}"/>
            </a:ext>
          </a:extLst>
        </xdr:cNvPr>
        <xdr:cNvSpPr txBox="1"/>
      </xdr:nvSpPr>
      <xdr:spPr>
        <a:xfrm>
          <a:off x="4686300" y="1557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121532</xdr:rowOff>
    </xdr:from>
    <xdr:to>
      <xdr:col>20</xdr:col>
      <xdr:colOff>38100</xdr:colOff>
      <xdr:row>96</xdr:row>
      <xdr:rowOff>51682</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3746500" y="1640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68209</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530111" y="16184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42532</xdr:rowOff>
    </xdr:from>
    <xdr:to>
      <xdr:col>15</xdr:col>
      <xdr:colOff>101600</xdr:colOff>
      <xdr:row>96</xdr:row>
      <xdr:rowOff>144132</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2857500" y="16501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160659</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641111" y="16276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25406</xdr:rowOff>
    </xdr:from>
    <xdr:to>
      <xdr:col>10</xdr:col>
      <xdr:colOff>165100</xdr:colOff>
      <xdr:row>96</xdr:row>
      <xdr:rowOff>127006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1968500" y="1648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143533</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752111" y="16259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70498</xdr:rowOff>
    </xdr:from>
    <xdr:to>
      <xdr:col>6</xdr:col>
      <xdr:colOff>38100</xdr:colOff>
      <xdr:row>98</xdr:row>
      <xdr:rowOff>648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079500" y="16701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17175</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863111" y="16476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a:extLst>
            <a:ext uri="{FF2B5EF4-FFF2-40B4-BE49-F238E27FC236}">
              <a16:creationId xmlns:a16="http://schemas.microsoft.com/office/drawing/2014/main" id="{00000000-0008-0000-07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17399</xdr:rowOff>
    </xdr:from>
    <xdr:to>
      <xdr:col>54</xdr:col>
      <xdr:colOff>189865</xdr:colOff>
      <xdr:row>39</xdr:row>
      <xdr:rowOff>44450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flipV="1">
          <a:off x="10475595" y="5160899"/>
          <a:ext cx="1270" cy="15701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3" name="労働費最小値テキスト">
          <a:extLst>
            <a:ext uri="{FF2B5EF4-FFF2-40B4-BE49-F238E27FC236}">
              <a16:creationId xmlns:a16="http://schemas.microsoft.com/office/drawing/2014/main" id="{00000000-0008-0000-0700-00001B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135526</xdr:rowOff>
    </xdr:from>
    <xdr:ext cx="469744" cy="259045"/>
    <xdr:sp macro="" textlink="">
      <xdr:nvSpPr>
        <xdr:cNvPr id="285" name="労働費最大値テキスト">
          <a:extLst>
            <a:ext uri="{FF2B5EF4-FFF2-40B4-BE49-F238E27FC236}">
              <a16:creationId xmlns:a16="http://schemas.microsoft.com/office/drawing/2014/main" id="{00000000-0008-0000-0700-00001D010000}"/>
            </a:ext>
          </a:extLst>
        </xdr:cNvPr>
        <xdr:cNvSpPr txBox="1"/>
      </xdr:nvSpPr>
      <xdr:spPr>
        <a:xfrm>
          <a:off x="10528300" y="4936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17399</xdr:rowOff>
    </xdr:from>
    <xdr:to>
      <xdr:col>55</xdr:col>
      <xdr:colOff>88900</xdr:colOff>
      <xdr:row>30</xdr:row>
      <xdr:rowOff>17399</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516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17780</xdr:rowOff>
    </xdr:from>
    <xdr:to>
      <xdr:col>55</xdr:col>
      <xdr:colOff>0</xdr:colOff>
      <xdr:row>38</xdr:row>
      <xdr:rowOff>41402</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9639300" y="6361430"/>
          <a:ext cx="838200" cy="195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93489</xdr:rowOff>
    </xdr:from>
    <xdr:ext cx="378565" cy="259045"/>
    <xdr:sp macro="" textlink="">
      <xdr:nvSpPr>
        <xdr:cNvPr id="288" name="労働費平均値テキスト">
          <a:extLst>
            <a:ext uri="{FF2B5EF4-FFF2-40B4-BE49-F238E27FC236}">
              <a16:creationId xmlns:a16="http://schemas.microsoft.com/office/drawing/2014/main" id="{00000000-0008-0000-0700-000020010000}"/>
            </a:ext>
          </a:extLst>
        </xdr:cNvPr>
        <xdr:cNvSpPr txBox="1"/>
      </xdr:nvSpPr>
      <xdr:spPr>
        <a:xfrm>
          <a:off x="10528300" y="626568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70612</xdr:rowOff>
    </xdr:from>
    <xdr:to>
      <xdr:col>55</xdr:col>
      <xdr:colOff>50800</xdr:colOff>
      <xdr:row>38</xdr:row>
      <xdr:rowOff>762</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104267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17780</xdr:rowOff>
    </xdr:from>
    <xdr:to>
      <xdr:col>50</xdr:col>
      <xdr:colOff>114300</xdr:colOff>
      <xdr:row>37</xdr:row>
      <xdr:rowOff>169799</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8750300" y="6361430"/>
          <a:ext cx="889000" cy="15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59944</xdr:rowOff>
    </xdr:from>
    <xdr:to>
      <xdr:col>50</xdr:col>
      <xdr:colOff>165100</xdr:colOff>
      <xdr:row>37</xdr:row>
      <xdr:rowOff>161544</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9588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152671</xdr:rowOff>
    </xdr:from>
    <xdr:ext cx="378565"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9450017" y="64963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169799</xdr:rowOff>
    </xdr:from>
    <xdr:to>
      <xdr:col>45</xdr:col>
      <xdr:colOff>177800</xdr:colOff>
      <xdr:row>38</xdr:row>
      <xdr:rowOff>68453</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7861300" y="6513449"/>
          <a:ext cx="889000" cy="7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43561</xdr:rowOff>
    </xdr:from>
    <xdr:to>
      <xdr:col>46</xdr:col>
      <xdr:colOff>38100</xdr:colOff>
      <xdr:row>37</xdr:row>
      <xdr:rowOff>145161</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8699500" y="638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161688</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8561017" y="61624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54737</xdr:rowOff>
    </xdr:from>
    <xdr:to>
      <xdr:col>41</xdr:col>
      <xdr:colOff>50800</xdr:colOff>
      <xdr:row>38</xdr:row>
      <xdr:rowOff>68453</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6972300" y="6569837"/>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44704</xdr:rowOff>
    </xdr:from>
    <xdr:to>
      <xdr:col>41</xdr:col>
      <xdr:colOff>101600</xdr:colOff>
      <xdr:row>37</xdr:row>
      <xdr:rowOff>146304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7810500" y="638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162831</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7672017" y="61635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43942</xdr:rowOff>
    </xdr:from>
    <xdr:to>
      <xdr:col>36</xdr:col>
      <xdr:colOff>165100</xdr:colOff>
      <xdr:row>37</xdr:row>
      <xdr:rowOff>145542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6921500" y="638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162069</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3017" y="61628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162052</xdr:rowOff>
    </xdr:from>
    <xdr:to>
      <xdr:col>55</xdr:col>
      <xdr:colOff>50800</xdr:colOff>
      <xdr:row>38</xdr:row>
      <xdr:rowOff>92202</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10426700" y="6505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140479</xdr:rowOff>
    </xdr:from>
    <xdr:ext cx="378565" cy="259045"/>
    <xdr:sp macro="" textlink="">
      <xdr:nvSpPr>
        <xdr:cNvPr id="307" name="労働費該当値テキスト">
          <a:extLst>
            <a:ext uri="{FF2B5EF4-FFF2-40B4-BE49-F238E27FC236}">
              <a16:creationId xmlns:a16="http://schemas.microsoft.com/office/drawing/2014/main" id="{00000000-0008-0000-0700-000033010000}"/>
            </a:ext>
          </a:extLst>
        </xdr:cNvPr>
        <xdr:cNvSpPr txBox="1"/>
      </xdr:nvSpPr>
      <xdr:spPr>
        <a:xfrm>
          <a:off x="10528300" y="64841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138430</xdr:rowOff>
    </xdr:from>
    <xdr:to>
      <xdr:col>50</xdr:col>
      <xdr:colOff>165100</xdr:colOff>
      <xdr:row>37</xdr:row>
      <xdr:rowOff>68580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9588500" y="631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85107</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50017" y="60858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118999</xdr:rowOff>
    </xdr:from>
    <xdr:to>
      <xdr:col>46</xdr:col>
      <xdr:colOff>38100</xdr:colOff>
      <xdr:row>38</xdr:row>
      <xdr:rowOff>49149</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8699500" y="6462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40276</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61017" y="65553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17653</xdr:rowOff>
    </xdr:from>
    <xdr:to>
      <xdr:col>41</xdr:col>
      <xdr:colOff>101600</xdr:colOff>
      <xdr:row>38</xdr:row>
      <xdr:rowOff>119253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7810500" y="6532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110380</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2017" y="6625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3937</xdr:rowOff>
    </xdr:from>
    <xdr:to>
      <xdr:col>36</xdr:col>
      <xdr:colOff>165100</xdr:colOff>
      <xdr:row>38</xdr:row>
      <xdr:rowOff>105537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6921500" y="6519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96664</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83017" y="66117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農林水産業費グラフ枠">
          <a:extLst>
            <a:ext uri="{FF2B5EF4-FFF2-40B4-BE49-F238E27FC236}">
              <a16:creationId xmlns:a16="http://schemas.microsoft.com/office/drawing/2014/main" id="{00000000-0008-0000-0700-00005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40716</xdr:rowOff>
    </xdr:from>
    <xdr:to>
      <xdr:col>54</xdr:col>
      <xdr:colOff>189865</xdr:colOff>
      <xdr:row>58</xdr:row>
      <xdr:rowOff>137734</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flipV="1">
          <a:off x="10475595" y="8613216"/>
          <a:ext cx="1270" cy="1468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141561</xdr:rowOff>
    </xdr:from>
    <xdr:ext cx="313932" cy="259045"/>
    <xdr:sp macro="" textlink="">
      <xdr:nvSpPr>
        <xdr:cNvPr id="338" name="農林水産業費最小値テキスト">
          <a:extLst>
            <a:ext uri="{FF2B5EF4-FFF2-40B4-BE49-F238E27FC236}">
              <a16:creationId xmlns:a16="http://schemas.microsoft.com/office/drawing/2014/main" id="{00000000-0008-0000-0700-000052010000}"/>
            </a:ext>
          </a:extLst>
        </xdr:cNvPr>
        <xdr:cNvSpPr txBox="1"/>
      </xdr:nvSpPr>
      <xdr:spPr>
        <a:xfrm>
          <a:off x="10528300" y="100856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137734</xdr:rowOff>
    </xdr:from>
    <xdr:to>
      <xdr:col>55</xdr:col>
      <xdr:colOff>88900</xdr:colOff>
      <xdr:row>58</xdr:row>
      <xdr:rowOff>137734</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10388600" y="10081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158843</xdr:rowOff>
    </xdr:from>
    <xdr:ext cx="534377" cy="259045"/>
    <xdr:sp macro="" textlink="">
      <xdr:nvSpPr>
        <xdr:cNvPr id="340" name="農林水産業費最大値テキスト">
          <a:extLst>
            <a:ext uri="{FF2B5EF4-FFF2-40B4-BE49-F238E27FC236}">
              <a16:creationId xmlns:a16="http://schemas.microsoft.com/office/drawing/2014/main" id="{00000000-0008-0000-0700-000054010000}"/>
            </a:ext>
          </a:extLst>
        </xdr:cNvPr>
        <xdr:cNvSpPr txBox="1"/>
      </xdr:nvSpPr>
      <xdr:spPr>
        <a:xfrm>
          <a:off x="10528300" y="838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40716</xdr:rowOff>
    </xdr:from>
    <xdr:to>
      <xdr:col>55</xdr:col>
      <xdr:colOff>88900</xdr:colOff>
      <xdr:row>50</xdr:row>
      <xdr:rowOff>40716</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861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27366</xdr:rowOff>
    </xdr:from>
    <xdr:to>
      <xdr:col>55</xdr:col>
      <xdr:colOff>0</xdr:colOff>
      <xdr:row>54</xdr:row>
      <xdr:rowOff>111628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9639300" y="9285666"/>
          <a:ext cx="838200" cy="84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20373</xdr:rowOff>
    </xdr:from>
    <xdr:ext cx="469744" cy="259045"/>
    <xdr:sp macro="" textlink="">
      <xdr:nvSpPr>
        <xdr:cNvPr id="343" name="農林水産業費平均値テキスト">
          <a:extLst>
            <a:ext uri="{FF2B5EF4-FFF2-40B4-BE49-F238E27FC236}">
              <a16:creationId xmlns:a16="http://schemas.microsoft.com/office/drawing/2014/main" id="{00000000-0008-0000-0700-000057010000}"/>
            </a:ext>
          </a:extLst>
        </xdr:cNvPr>
        <xdr:cNvSpPr txBox="1"/>
      </xdr:nvSpPr>
      <xdr:spPr>
        <a:xfrm>
          <a:off x="10528300" y="97930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41946</xdr:rowOff>
    </xdr:from>
    <xdr:to>
      <xdr:col>55</xdr:col>
      <xdr:colOff>50800</xdr:colOff>
      <xdr:row>57</xdr:row>
      <xdr:rowOff>143546</xdr:rowOff>
    </xdr:to>
    <xdr:sp macro="" textlink="">
      <xdr:nvSpPr>
        <xdr:cNvPr id="344" name="フローチャート: 判断 343">
          <a:extLst>
            <a:ext uri="{FF2B5EF4-FFF2-40B4-BE49-F238E27FC236}">
              <a16:creationId xmlns:a16="http://schemas.microsoft.com/office/drawing/2014/main" id="{00000000-0008-0000-0700-000058010000}"/>
            </a:ext>
          </a:extLst>
        </xdr:cNvPr>
        <xdr:cNvSpPr/>
      </xdr:nvSpPr>
      <xdr:spPr>
        <a:xfrm>
          <a:off x="10426700" y="9814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111628</xdr:rowOff>
    </xdr:from>
    <xdr:to>
      <xdr:col>50</xdr:col>
      <xdr:colOff>114300</xdr:colOff>
      <xdr:row>54</xdr:row>
      <xdr:rowOff>150261</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8750300" y="9369928"/>
          <a:ext cx="889000" cy="38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50450</xdr:rowOff>
    </xdr:from>
    <xdr:to>
      <xdr:col>50</xdr:col>
      <xdr:colOff>165100</xdr:colOff>
      <xdr:row>57</xdr:row>
      <xdr:rowOff>152050</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9588500" y="982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143177</xdr:rowOff>
    </xdr:from>
    <xdr:ext cx="469744"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9404428" y="991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124475</xdr:rowOff>
    </xdr:from>
    <xdr:to>
      <xdr:col>45</xdr:col>
      <xdr:colOff>177800</xdr:colOff>
      <xdr:row>54</xdr:row>
      <xdr:rowOff>150261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7861300" y="9382775"/>
          <a:ext cx="889000" cy="2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58131</xdr:rowOff>
    </xdr:from>
    <xdr:to>
      <xdr:col>46</xdr:col>
      <xdr:colOff>38100</xdr:colOff>
      <xdr:row>57</xdr:row>
      <xdr:rowOff>159731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8699500" y="9830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150858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8515428" y="9923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80127</xdr:rowOff>
    </xdr:from>
    <xdr:to>
      <xdr:col>41</xdr:col>
      <xdr:colOff>50800</xdr:colOff>
      <xdr:row>54</xdr:row>
      <xdr:rowOff>124475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6972300" y="9166977"/>
          <a:ext cx="889000" cy="215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66818</xdr:rowOff>
    </xdr:from>
    <xdr:to>
      <xdr:col>41</xdr:col>
      <xdr:colOff>101600</xdr:colOff>
      <xdr:row>57</xdr:row>
      <xdr:rowOff>168418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7810500" y="983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159545</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7626428" y="9932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65949</xdr:rowOff>
    </xdr:from>
    <xdr:to>
      <xdr:col>36</xdr:col>
      <xdr:colOff>165100</xdr:colOff>
      <xdr:row>57</xdr:row>
      <xdr:rowOff>167549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6921500" y="9838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158676</xdr:rowOff>
    </xdr:from>
    <xdr:ext cx="469744"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6737428" y="9931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148016</xdr:rowOff>
    </xdr:from>
    <xdr:to>
      <xdr:col>55</xdr:col>
      <xdr:colOff>50800</xdr:colOff>
      <xdr:row>54</xdr:row>
      <xdr:rowOff>78166</xdr:rowOff>
    </xdr:to>
    <xdr:sp macro="" textlink="">
      <xdr:nvSpPr>
        <xdr:cNvPr id="361" name="楕円 360">
          <a:extLst>
            <a:ext uri="{FF2B5EF4-FFF2-40B4-BE49-F238E27FC236}">
              <a16:creationId xmlns:a16="http://schemas.microsoft.com/office/drawing/2014/main" id="{00000000-0008-0000-0700-000069010000}"/>
            </a:ext>
          </a:extLst>
        </xdr:cNvPr>
        <xdr:cNvSpPr/>
      </xdr:nvSpPr>
      <xdr:spPr>
        <a:xfrm>
          <a:off x="10426700" y="9234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170893</xdr:rowOff>
    </xdr:from>
    <xdr:ext cx="534377" cy="259045"/>
    <xdr:sp macro="" textlink="">
      <xdr:nvSpPr>
        <xdr:cNvPr id="362" name="農林水産業費該当値テキスト">
          <a:extLst>
            <a:ext uri="{FF2B5EF4-FFF2-40B4-BE49-F238E27FC236}">
              <a16:creationId xmlns:a16="http://schemas.microsoft.com/office/drawing/2014/main" id="{00000000-0008-0000-0700-00006A010000}"/>
            </a:ext>
          </a:extLst>
        </xdr:cNvPr>
        <xdr:cNvSpPr txBox="1"/>
      </xdr:nvSpPr>
      <xdr:spPr>
        <a:xfrm>
          <a:off x="10528300" y="908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60828</xdr:rowOff>
    </xdr:from>
    <xdr:to>
      <xdr:col>50</xdr:col>
      <xdr:colOff>165100</xdr:colOff>
      <xdr:row>54</xdr:row>
      <xdr:rowOff>162428</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9588500" y="931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7505</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372111" y="9094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99461</xdr:rowOff>
    </xdr:from>
    <xdr:to>
      <xdr:col>46</xdr:col>
      <xdr:colOff>38100</xdr:colOff>
      <xdr:row>55</xdr:row>
      <xdr:rowOff>29611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8699500" y="935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46138</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8483111" y="9132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73675</xdr:rowOff>
    </xdr:from>
    <xdr:to>
      <xdr:col>41</xdr:col>
      <xdr:colOff>101600</xdr:colOff>
      <xdr:row>55</xdr:row>
      <xdr:rowOff>3825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7810500" y="93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20352</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7594111" y="9107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29327</xdr:rowOff>
    </xdr:from>
    <xdr:to>
      <xdr:col>36</xdr:col>
      <xdr:colOff>165100</xdr:colOff>
      <xdr:row>53</xdr:row>
      <xdr:rowOff>130927</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6921500" y="911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147454</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05111" y="8891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89065</xdr:rowOff>
    </xdr:from>
    <xdr:to>
      <xdr:col>54</xdr:col>
      <xdr:colOff>189865</xdr:colOff>
      <xdr:row>79</xdr:row>
      <xdr:rowOff>35401</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090565"/>
          <a:ext cx="1270" cy="1489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39228</xdr:rowOff>
    </xdr:from>
    <xdr:ext cx="378565"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5837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35401</xdr:rowOff>
    </xdr:from>
    <xdr:to>
      <xdr:col>55</xdr:col>
      <xdr:colOff>88900</xdr:colOff>
      <xdr:row>79</xdr:row>
      <xdr:rowOff>35401</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579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35742</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1865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78,658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89065</xdr:rowOff>
    </xdr:from>
    <xdr:to>
      <xdr:col>55</xdr:col>
      <xdr:colOff>88900</xdr:colOff>
      <xdr:row>70</xdr:row>
      <xdr:rowOff>89065</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09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43078</xdr:rowOff>
    </xdr:from>
    <xdr:to>
      <xdr:col>55</xdr:col>
      <xdr:colOff>0</xdr:colOff>
      <xdr:row>78</xdr:row>
      <xdr:rowOff>64852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9639300" y="13416178"/>
          <a:ext cx="838200" cy="21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148899</xdr:rowOff>
    </xdr:from>
    <xdr:ext cx="469744"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33505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170472</xdr:rowOff>
    </xdr:from>
    <xdr:to>
      <xdr:col>55</xdr:col>
      <xdr:colOff>50800</xdr:colOff>
      <xdr:row>78</xdr:row>
      <xdr:rowOff>100622</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337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65252</xdr:rowOff>
    </xdr:from>
    <xdr:to>
      <xdr:col>50</xdr:col>
      <xdr:colOff>114300</xdr:colOff>
      <xdr:row>78</xdr:row>
      <xdr:rowOff>64852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8750300" y="13266902"/>
          <a:ext cx="889000" cy="171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146431</xdr:rowOff>
    </xdr:from>
    <xdr:to>
      <xdr:col>50</xdr:col>
      <xdr:colOff>165100</xdr:colOff>
      <xdr:row>78</xdr:row>
      <xdr:rowOff>76581</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3348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93108</xdr:rowOff>
    </xdr:from>
    <xdr:ext cx="469744"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404428" y="13123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65252</xdr:rowOff>
    </xdr:from>
    <xdr:to>
      <xdr:col>45</xdr:col>
      <xdr:colOff>177800</xdr:colOff>
      <xdr:row>77</xdr:row>
      <xdr:rowOff>138328</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7861300" y="13266902"/>
          <a:ext cx="889000" cy="73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110179</xdr:rowOff>
    </xdr:from>
    <xdr:to>
      <xdr:col>46</xdr:col>
      <xdr:colOff>38100</xdr:colOff>
      <xdr:row>78</xdr:row>
      <xdr:rowOff>40329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3311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31456</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483111" y="13404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88475</xdr:rowOff>
    </xdr:from>
    <xdr:to>
      <xdr:col>41</xdr:col>
      <xdr:colOff>50800</xdr:colOff>
      <xdr:row>77</xdr:row>
      <xdr:rowOff>138328</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6972300" y="13290125"/>
          <a:ext cx="889000" cy="49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90843</xdr:rowOff>
    </xdr:from>
    <xdr:to>
      <xdr:col>41</xdr:col>
      <xdr:colOff>101600</xdr:colOff>
      <xdr:row>78</xdr:row>
      <xdr:rowOff>20993</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32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12120</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594111" y="13385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76364</xdr:rowOff>
    </xdr:from>
    <xdr:to>
      <xdr:col>36</xdr:col>
      <xdr:colOff>165100</xdr:colOff>
      <xdr:row>78</xdr:row>
      <xdr:rowOff>6514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27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169091</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05111" y="1337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163728</xdr:rowOff>
    </xdr:from>
    <xdr:to>
      <xdr:col>55</xdr:col>
      <xdr:colOff>50800</xdr:colOff>
      <xdr:row>78</xdr:row>
      <xdr:rowOff>93878</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336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15155</xdr:rowOff>
    </xdr:from>
    <xdr:ext cx="469744"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3216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14052</xdr:rowOff>
    </xdr:from>
    <xdr:to>
      <xdr:col>50</xdr:col>
      <xdr:colOff>165100</xdr:colOff>
      <xdr:row>78</xdr:row>
      <xdr:rowOff>115652</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3387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106779</xdr:rowOff>
    </xdr:from>
    <xdr:ext cx="469744"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04428" y="13479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14452</xdr:rowOff>
    </xdr:from>
    <xdr:to>
      <xdr:col>46</xdr:col>
      <xdr:colOff>38100</xdr:colOff>
      <xdr:row>77</xdr:row>
      <xdr:rowOff>116052</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321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132579</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483111" y="12991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87528</xdr:rowOff>
    </xdr:from>
    <xdr:to>
      <xdr:col>41</xdr:col>
      <xdr:colOff>101600</xdr:colOff>
      <xdr:row>78</xdr:row>
      <xdr:rowOff>17678</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3289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34205</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594111" y="13064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37675</xdr:rowOff>
    </xdr:from>
    <xdr:to>
      <xdr:col>36</xdr:col>
      <xdr:colOff>165100</xdr:colOff>
      <xdr:row>77</xdr:row>
      <xdr:rowOff>139275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323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155802</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05111" y="1301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57423</xdr:rowOff>
    </xdr:from>
    <xdr:to>
      <xdr:col>54</xdr:col>
      <xdr:colOff>189865</xdr:colOff>
      <xdr:row>99</xdr:row>
      <xdr:rowOff>117430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659373"/>
          <a:ext cx="1270" cy="14316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121257</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7094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117430</xdr:rowOff>
    </xdr:from>
    <xdr:to>
      <xdr:col>55</xdr:col>
      <xdr:colOff>88900</xdr:colOff>
      <xdr:row>99</xdr:row>
      <xdr:rowOff>117430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709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4100</xdr:rowOff>
    </xdr:from>
    <xdr:ext cx="534377"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434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91,319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57423</xdr:rowOff>
    </xdr:from>
    <xdr:to>
      <xdr:col>55</xdr:col>
      <xdr:colOff>88900</xdr:colOff>
      <xdr:row>91</xdr:row>
      <xdr:rowOff>57423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659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141281</xdr:rowOff>
    </xdr:from>
    <xdr:to>
      <xdr:col>55</xdr:col>
      <xdr:colOff>0</xdr:colOff>
      <xdr:row>97</xdr:row>
      <xdr:rowOff>64948</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600481"/>
          <a:ext cx="838200" cy="95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85768</xdr:rowOff>
    </xdr:from>
    <xdr:ext cx="534377"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544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107341</xdr:rowOff>
    </xdr:from>
    <xdr:to>
      <xdr:col>55</xdr:col>
      <xdr:colOff>50800</xdr:colOff>
      <xdr:row>97</xdr:row>
      <xdr:rowOff>37491</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5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64948</xdr:rowOff>
    </xdr:from>
    <xdr:to>
      <xdr:col>50</xdr:col>
      <xdr:colOff>114300</xdr:colOff>
      <xdr:row>97</xdr:row>
      <xdr:rowOff>78721</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695598"/>
          <a:ext cx="889000" cy="13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123267</xdr:rowOff>
    </xdr:from>
    <xdr:to>
      <xdr:col>50</xdr:col>
      <xdr:colOff>165100</xdr:colOff>
      <xdr:row>97</xdr:row>
      <xdr:rowOff>53417</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58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69944</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357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54223</xdr:rowOff>
    </xdr:from>
    <xdr:to>
      <xdr:col>45</xdr:col>
      <xdr:colOff>177800</xdr:colOff>
      <xdr:row>97</xdr:row>
      <xdr:rowOff>78721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684873"/>
          <a:ext cx="889000" cy="24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136316</xdr:rowOff>
    </xdr:from>
    <xdr:to>
      <xdr:col>46</xdr:col>
      <xdr:colOff>38100</xdr:colOff>
      <xdr:row>97</xdr:row>
      <xdr:rowOff>66466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595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82993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370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105257</xdr:rowOff>
    </xdr:from>
    <xdr:to>
      <xdr:col>41</xdr:col>
      <xdr:colOff>50800</xdr:colOff>
      <xdr:row>97</xdr:row>
      <xdr:rowOff>54223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6564457"/>
          <a:ext cx="889000" cy="12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127724</xdr:rowOff>
    </xdr:from>
    <xdr:to>
      <xdr:col>41</xdr:col>
      <xdr:colOff>101600</xdr:colOff>
      <xdr:row>97</xdr:row>
      <xdr:rowOff>57874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58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74401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362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156680</xdr:rowOff>
    </xdr:from>
    <xdr:to>
      <xdr:col>36</xdr:col>
      <xdr:colOff>165100</xdr:colOff>
      <xdr:row>97</xdr:row>
      <xdr:rowOff>86830</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1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77957</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708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90481</xdr:rowOff>
    </xdr:from>
    <xdr:to>
      <xdr:col>55</xdr:col>
      <xdr:colOff>50800</xdr:colOff>
      <xdr:row>97</xdr:row>
      <xdr:rowOff>20631</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549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113358</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401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14148</xdr:rowOff>
    </xdr:from>
    <xdr:to>
      <xdr:col>50</xdr:col>
      <xdr:colOff>165100</xdr:colOff>
      <xdr:row>97</xdr:row>
      <xdr:rowOff>115748</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64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106875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73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27921</xdr:rowOff>
    </xdr:from>
    <xdr:to>
      <xdr:col>46</xdr:col>
      <xdr:colOff>38100</xdr:colOff>
      <xdr:row>97</xdr:row>
      <xdr:rowOff>129521</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658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120648</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751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3423</xdr:rowOff>
    </xdr:from>
    <xdr:to>
      <xdr:col>41</xdr:col>
      <xdr:colOff>101600</xdr:colOff>
      <xdr:row>97</xdr:row>
      <xdr:rowOff>105023</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634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96150</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726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54457</xdr:rowOff>
    </xdr:from>
    <xdr:to>
      <xdr:col>36</xdr:col>
      <xdr:colOff>165100</xdr:colOff>
      <xdr:row>96</xdr:row>
      <xdr:rowOff>156057</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51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1134</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288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7" name="消防費グラフ枠">
          <a:extLst>
            <a:ext uri="{FF2B5EF4-FFF2-40B4-BE49-F238E27FC236}">
              <a16:creationId xmlns:a16="http://schemas.microsoft.com/office/drawing/2014/main" id="{00000000-0008-0000-0700-0000FB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114828</xdr:rowOff>
    </xdr:from>
    <xdr:to>
      <xdr:col>85</xdr:col>
      <xdr:colOff>126364</xdr:colOff>
      <xdr:row>38</xdr:row>
      <xdr:rowOff>162468</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flipV="1">
          <a:off x="16317595" y="5258328"/>
          <a:ext cx="1269" cy="141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166295</xdr:rowOff>
    </xdr:from>
    <xdr:ext cx="469744" cy="259045"/>
    <xdr:sp macro="" textlink="">
      <xdr:nvSpPr>
        <xdr:cNvPr id="509" name="消防費最小値テキスト">
          <a:extLst>
            <a:ext uri="{FF2B5EF4-FFF2-40B4-BE49-F238E27FC236}">
              <a16:creationId xmlns:a16="http://schemas.microsoft.com/office/drawing/2014/main" id="{00000000-0008-0000-0700-0000FD010000}"/>
            </a:ext>
          </a:extLst>
        </xdr:cNvPr>
        <xdr:cNvSpPr txBox="1"/>
      </xdr:nvSpPr>
      <xdr:spPr>
        <a:xfrm>
          <a:off x="16370300" y="6681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162468</xdr:rowOff>
    </xdr:from>
    <xdr:to>
      <xdr:col>86</xdr:col>
      <xdr:colOff>25400</xdr:colOff>
      <xdr:row>38</xdr:row>
      <xdr:rowOff>162468</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6230600" y="6677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61505</xdr:rowOff>
    </xdr:from>
    <xdr:ext cx="534377" cy="259045"/>
    <xdr:sp macro="" textlink="">
      <xdr:nvSpPr>
        <xdr:cNvPr id="511" name="消防費最大値テキスト">
          <a:extLst>
            <a:ext uri="{FF2B5EF4-FFF2-40B4-BE49-F238E27FC236}">
              <a16:creationId xmlns:a16="http://schemas.microsoft.com/office/drawing/2014/main" id="{00000000-0008-0000-0700-0000FF010000}"/>
            </a:ext>
          </a:extLst>
        </xdr:cNvPr>
        <xdr:cNvSpPr txBox="1"/>
      </xdr:nvSpPr>
      <xdr:spPr>
        <a:xfrm>
          <a:off x="16370300" y="5033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25,272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114828</xdr:rowOff>
    </xdr:from>
    <xdr:to>
      <xdr:col>86</xdr:col>
      <xdr:colOff>25400</xdr:colOff>
      <xdr:row>30</xdr:row>
      <xdr:rowOff>114828</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5258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61793</xdr:rowOff>
    </xdr:from>
    <xdr:to>
      <xdr:col>85</xdr:col>
      <xdr:colOff>127000</xdr:colOff>
      <xdr:row>35</xdr:row>
      <xdr:rowOff>140980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5481300" y="5719643"/>
          <a:ext cx="838200" cy="422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67236</xdr:rowOff>
    </xdr:from>
    <xdr:ext cx="534377" cy="259045"/>
    <xdr:sp macro="" textlink="">
      <xdr:nvSpPr>
        <xdr:cNvPr id="514" name="消防費平均値テキスト">
          <a:extLst>
            <a:ext uri="{FF2B5EF4-FFF2-40B4-BE49-F238E27FC236}">
              <a16:creationId xmlns:a16="http://schemas.microsoft.com/office/drawing/2014/main" id="{00000000-0008-0000-0700-000002020000}"/>
            </a:ext>
          </a:extLst>
        </xdr:cNvPr>
        <xdr:cNvSpPr txBox="1"/>
      </xdr:nvSpPr>
      <xdr:spPr>
        <a:xfrm>
          <a:off x="16370300" y="60679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88809</xdr:rowOff>
    </xdr:from>
    <xdr:to>
      <xdr:col>85</xdr:col>
      <xdr:colOff>177800</xdr:colOff>
      <xdr:row>36</xdr:row>
      <xdr:rowOff>18959</xdr:rowOff>
    </xdr:to>
    <xdr:sp macro="" textlink="">
      <xdr:nvSpPr>
        <xdr:cNvPr id="515" name="フローチャート: 判断 514">
          <a:extLst>
            <a:ext uri="{FF2B5EF4-FFF2-40B4-BE49-F238E27FC236}">
              <a16:creationId xmlns:a16="http://schemas.microsoft.com/office/drawing/2014/main" id="{00000000-0008-0000-0700-000003020000}"/>
            </a:ext>
          </a:extLst>
        </xdr:cNvPr>
        <xdr:cNvSpPr/>
      </xdr:nvSpPr>
      <xdr:spPr>
        <a:xfrm>
          <a:off x="16268700" y="6089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7752</xdr:rowOff>
    </xdr:from>
    <xdr:to>
      <xdr:col>81</xdr:col>
      <xdr:colOff>50800</xdr:colOff>
      <xdr:row>35</xdr:row>
      <xdr:rowOff>140980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4592300" y="6008502"/>
          <a:ext cx="889000" cy="133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87711</xdr:rowOff>
    </xdr:from>
    <xdr:to>
      <xdr:col>81</xdr:col>
      <xdr:colOff>101600</xdr:colOff>
      <xdr:row>37</xdr:row>
      <xdr:rowOff>17861</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5430500" y="625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8988</xdr:rowOff>
    </xdr:from>
    <xdr:ext cx="534377"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5214111" y="635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7752</xdr:rowOff>
    </xdr:from>
    <xdr:to>
      <xdr:col>76</xdr:col>
      <xdr:colOff>114300</xdr:colOff>
      <xdr:row>35</xdr:row>
      <xdr:rowOff>144821</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3703300" y="6008502"/>
          <a:ext cx="889000" cy="137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91369</xdr:rowOff>
    </xdr:from>
    <xdr:to>
      <xdr:col>76</xdr:col>
      <xdr:colOff>165100</xdr:colOff>
      <xdr:row>37</xdr:row>
      <xdr:rowOff>21519</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4541500" y="626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12646</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4325111" y="635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44694</xdr:rowOff>
    </xdr:from>
    <xdr:to>
      <xdr:col>71</xdr:col>
      <xdr:colOff>177800</xdr:colOff>
      <xdr:row>35</xdr:row>
      <xdr:rowOff>144821</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2814300" y="6045444"/>
          <a:ext cx="889000" cy="10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88077</xdr:rowOff>
    </xdr:from>
    <xdr:to>
      <xdr:col>72</xdr:col>
      <xdr:colOff>38100</xdr:colOff>
      <xdr:row>37</xdr:row>
      <xdr:rowOff>18227</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3652500" y="626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9354</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3436111" y="635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25898</xdr:rowOff>
    </xdr:from>
    <xdr:to>
      <xdr:col>67</xdr:col>
      <xdr:colOff>101600</xdr:colOff>
      <xdr:row>36</xdr:row>
      <xdr:rowOff>127498</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2763500" y="6198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118625</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2547111" y="629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10993</xdr:rowOff>
    </xdr:from>
    <xdr:to>
      <xdr:col>85</xdr:col>
      <xdr:colOff>177800</xdr:colOff>
      <xdr:row>33</xdr:row>
      <xdr:rowOff>112593</xdr:rowOff>
    </xdr:to>
    <xdr:sp macro="" textlink="">
      <xdr:nvSpPr>
        <xdr:cNvPr id="532" name="楕円 531">
          <a:extLst>
            <a:ext uri="{FF2B5EF4-FFF2-40B4-BE49-F238E27FC236}">
              <a16:creationId xmlns:a16="http://schemas.microsoft.com/office/drawing/2014/main" id="{00000000-0008-0000-0700-000014020000}"/>
            </a:ext>
          </a:extLst>
        </xdr:cNvPr>
        <xdr:cNvSpPr/>
      </xdr:nvSpPr>
      <xdr:spPr>
        <a:xfrm>
          <a:off x="16268700" y="5668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33870</xdr:rowOff>
    </xdr:from>
    <xdr:ext cx="534377" cy="259045"/>
    <xdr:sp macro="" textlink="">
      <xdr:nvSpPr>
        <xdr:cNvPr id="533" name="消防費該当値テキスト">
          <a:extLst>
            <a:ext uri="{FF2B5EF4-FFF2-40B4-BE49-F238E27FC236}">
              <a16:creationId xmlns:a16="http://schemas.microsoft.com/office/drawing/2014/main" id="{00000000-0008-0000-0700-000015020000}"/>
            </a:ext>
          </a:extLst>
        </xdr:cNvPr>
        <xdr:cNvSpPr txBox="1"/>
      </xdr:nvSpPr>
      <xdr:spPr>
        <a:xfrm>
          <a:off x="16370300" y="5520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90180</xdr:rowOff>
    </xdr:from>
    <xdr:to>
      <xdr:col>81</xdr:col>
      <xdr:colOff>101600</xdr:colOff>
      <xdr:row>36</xdr:row>
      <xdr:rowOff>20330</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5430500" y="609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36857</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14111" y="5866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128402</xdr:rowOff>
    </xdr:from>
    <xdr:to>
      <xdr:col>76</xdr:col>
      <xdr:colOff>165100</xdr:colOff>
      <xdr:row>35</xdr:row>
      <xdr:rowOff>58552</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4541500" y="595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75079</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325111" y="5732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94021</xdr:rowOff>
    </xdr:from>
    <xdr:to>
      <xdr:col>72</xdr:col>
      <xdr:colOff>38100</xdr:colOff>
      <xdr:row>36</xdr:row>
      <xdr:rowOff>24171</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3652500" y="609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40698</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436111" y="5869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165344</xdr:rowOff>
    </xdr:from>
    <xdr:to>
      <xdr:col>67</xdr:col>
      <xdr:colOff>101600</xdr:colOff>
      <xdr:row>35</xdr:row>
      <xdr:rowOff>95494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2763500" y="599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112021</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547111" y="5769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110417</xdr:rowOff>
    </xdr:from>
    <xdr:to>
      <xdr:col>85</xdr:col>
      <xdr:colOff>126364</xdr:colOff>
      <xdr:row>59</xdr:row>
      <xdr:rowOff>51301</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flipV="1">
          <a:off x="16317595" y="8682917"/>
          <a:ext cx="1269" cy="148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55128</xdr:rowOff>
    </xdr:from>
    <xdr:ext cx="534377" cy="259045"/>
    <xdr:sp macro="" textlink="">
      <xdr:nvSpPr>
        <xdr:cNvPr id="565" name="教育費最小値テキスト">
          <a:extLst>
            <a:ext uri="{FF2B5EF4-FFF2-40B4-BE49-F238E27FC236}">
              <a16:creationId xmlns:a16="http://schemas.microsoft.com/office/drawing/2014/main" id="{00000000-0008-0000-0700-000035020000}"/>
            </a:ext>
          </a:extLst>
        </xdr:cNvPr>
        <xdr:cNvSpPr txBox="1"/>
      </xdr:nvSpPr>
      <xdr:spPr>
        <a:xfrm>
          <a:off x="16370300" y="10170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51301</xdr:rowOff>
    </xdr:from>
    <xdr:to>
      <xdr:col>86</xdr:col>
      <xdr:colOff>25400</xdr:colOff>
      <xdr:row>59</xdr:row>
      <xdr:rowOff>51301</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6230600" y="1016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57094</xdr:rowOff>
    </xdr:from>
    <xdr:ext cx="599010" cy="259045"/>
    <xdr:sp macro="" textlink="">
      <xdr:nvSpPr>
        <xdr:cNvPr id="567" name="教育費最大値テキスト">
          <a:extLst>
            <a:ext uri="{FF2B5EF4-FFF2-40B4-BE49-F238E27FC236}">
              <a16:creationId xmlns:a16="http://schemas.microsoft.com/office/drawing/2014/main" id="{00000000-0008-0000-0700-000037020000}"/>
            </a:ext>
          </a:extLst>
        </xdr:cNvPr>
        <xdr:cNvSpPr txBox="1"/>
      </xdr:nvSpPr>
      <xdr:spPr>
        <a:xfrm>
          <a:off x="16370300" y="845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101,281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110417</xdr:rowOff>
    </xdr:from>
    <xdr:to>
      <xdr:col>86</xdr:col>
      <xdr:colOff>25400</xdr:colOff>
      <xdr:row>50</xdr:row>
      <xdr:rowOff>110417</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682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81498</xdr:rowOff>
    </xdr:from>
    <xdr:to>
      <xdr:col>85</xdr:col>
      <xdr:colOff>127000</xdr:colOff>
      <xdr:row>54</xdr:row>
      <xdr:rowOff>90071</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5481300" y="9168348"/>
          <a:ext cx="838200" cy="180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76791</xdr:rowOff>
    </xdr:from>
    <xdr:ext cx="534377" cy="259045"/>
    <xdr:sp macro="" textlink="">
      <xdr:nvSpPr>
        <xdr:cNvPr id="570" name="教育費平均値テキスト">
          <a:extLst>
            <a:ext uri="{FF2B5EF4-FFF2-40B4-BE49-F238E27FC236}">
              <a16:creationId xmlns:a16="http://schemas.microsoft.com/office/drawing/2014/main" id="{00000000-0008-0000-0700-00003A020000}"/>
            </a:ext>
          </a:extLst>
        </xdr:cNvPr>
        <xdr:cNvSpPr txBox="1"/>
      </xdr:nvSpPr>
      <xdr:spPr>
        <a:xfrm>
          <a:off x="16370300" y="96779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98364</xdr:rowOff>
    </xdr:from>
    <xdr:to>
      <xdr:col>85</xdr:col>
      <xdr:colOff>177800</xdr:colOff>
      <xdr:row>57</xdr:row>
      <xdr:rowOff>28514</xdr:rowOff>
    </xdr:to>
    <xdr:sp macro="" textlink="">
      <xdr:nvSpPr>
        <xdr:cNvPr id="571" name="フローチャート: 判断 570">
          <a:extLst>
            <a:ext uri="{FF2B5EF4-FFF2-40B4-BE49-F238E27FC236}">
              <a16:creationId xmlns:a16="http://schemas.microsoft.com/office/drawing/2014/main" id="{00000000-0008-0000-0700-00003B020000}"/>
            </a:ext>
          </a:extLst>
        </xdr:cNvPr>
        <xdr:cNvSpPr/>
      </xdr:nvSpPr>
      <xdr:spPr>
        <a:xfrm>
          <a:off x="16268700" y="969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81498</xdr:rowOff>
    </xdr:from>
    <xdr:to>
      <xdr:col>81</xdr:col>
      <xdr:colOff>50800</xdr:colOff>
      <xdr:row>56</xdr:row>
      <xdr:rowOff>11616</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4592300" y="9168348"/>
          <a:ext cx="889000" cy="444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50312</xdr:rowOff>
    </xdr:from>
    <xdr:to>
      <xdr:col>81</xdr:col>
      <xdr:colOff>101600</xdr:colOff>
      <xdr:row>57</xdr:row>
      <xdr:rowOff>151912</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5430500" y="982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143039</xdr:rowOff>
    </xdr:from>
    <xdr:ext cx="534377"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5214111" y="9915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103787</xdr:rowOff>
    </xdr:from>
    <xdr:to>
      <xdr:col>76</xdr:col>
      <xdr:colOff>114300</xdr:colOff>
      <xdr:row>56</xdr:row>
      <xdr:rowOff>11616</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3703300" y="9533537"/>
          <a:ext cx="889000" cy="79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113132</xdr:rowOff>
    </xdr:from>
    <xdr:to>
      <xdr:col>76</xdr:col>
      <xdr:colOff>165100</xdr:colOff>
      <xdr:row>58</xdr:row>
      <xdr:rowOff>43282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4541500" y="988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34409</xdr:rowOff>
    </xdr:from>
    <xdr:ext cx="534377"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4325111" y="9978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37264</xdr:rowOff>
    </xdr:from>
    <xdr:to>
      <xdr:col>71</xdr:col>
      <xdr:colOff>177800</xdr:colOff>
      <xdr:row>55</xdr:row>
      <xdr:rowOff>103787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814300" y="9467014"/>
          <a:ext cx="889000" cy="66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143535</xdr:rowOff>
    </xdr:from>
    <xdr:to>
      <xdr:col>72</xdr:col>
      <xdr:colOff>38100</xdr:colOff>
      <xdr:row>58</xdr:row>
      <xdr:rowOff>73685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652500" y="991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64812</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436111" y="1000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5027</xdr:rowOff>
    </xdr:from>
    <xdr:to>
      <xdr:col>67</xdr:col>
      <xdr:colOff>101600</xdr:colOff>
      <xdr:row>57</xdr:row>
      <xdr:rowOff>106627</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2763500" y="977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97754</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2547111" y="987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39271</xdr:rowOff>
    </xdr:from>
    <xdr:to>
      <xdr:col>85</xdr:col>
      <xdr:colOff>177800</xdr:colOff>
      <xdr:row>54</xdr:row>
      <xdr:rowOff>140871</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6268700" y="929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62148</xdr:rowOff>
    </xdr:from>
    <xdr:ext cx="534377" cy="259045"/>
    <xdr:sp macro="" textlink="">
      <xdr:nvSpPr>
        <xdr:cNvPr id="589" name="教育費該当値テキスト">
          <a:extLst>
            <a:ext uri="{FF2B5EF4-FFF2-40B4-BE49-F238E27FC236}">
              <a16:creationId xmlns:a16="http://schemas.microsoft.com/office/drawing/2014/main" id="{00000000-0008-0000-0700-00004D020000}"/>
            </a:ext>
          </a:extLst>
        </xdr:cNvPr>
        <xdr:cNvSpPr txBox="1"/>
      </xdr:nvSpPr>
      <xdr:spPr>
        <a:xfrm>
          <a:off x="16370300" y="9148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30698</xdr:rowOff>
    </xdr:from>
    <xdr:to>
      <xdr:col>81</xdr:col>
      <xdr:colOff>101600</xdr:colOff>
      <xdr:row>53</xdr:row>
      <xdr:rowOff>132298</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5430500" y="911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148825</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14111" y="8892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132266</xdr:rowOff>
    </xdr:from>
    <xdr:to>
      <xdr:col>76</xdr:col>
      <xdr:colOff>165100</xdr:colOff>
      <xdr:row>56</xdr:row>
      <xdr:rowOff>62416</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4541500" y="9562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78943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33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52987</xdr:rowOff>
    </xdr:from>
    <xdr:to>
      <xdr:col>72</xdr:col>
      <xdr:colOff>38100</xdr:colOff>
      <xdr:row>55</xdr:row>
      <xdr:rowOff>154587</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3652500" y="9482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171114</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257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157914</xdr:rowOff>
    </xdr:from>
    <xdr:to>
      <xdr:col>67</xdr:col>
      <xdr:colOff>101600</xdr:colOff>
      <xdr:row>55</xdr:row>
      <xdr:rowOff>88064</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2763500" y="941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104591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191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70</xdr:row>
      <xdr:rowOff>111777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災害復旧費グラフ枠">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169818</xdr:rowOff>
    </xdr:from>
    <xdr:to>
      <xdr:col>85</xdr:col>
      <xdr:colOff>126364</xdr:colOff>
      <xdr:row>78</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flipV="1">
          <a:off x="16317595" y="12171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29449</xdr:rowOff>
    </xdr:from>
    <xdr:ext cx="249299" cy="259045"/>
    <xdr:sp macro="" textlink="">
      <xdr:nvSpPr>
        <xdr:cNvPr id="618" name="災害復旧費最小値テキスト">
          <a:extLst>
            <a:ext uri="{FF2B5EF4-FFF2-40B4-BE49-F238E27FC236}">
              <a16:creationId xmlns:a16="http://schemas.microsoft.com/office/drawing/2014/main" id="{00000000-0008-0000-0700-00006A020000}"/>
            </a:ext>
          </a:extLst>
        </xdr:cNvPr>
        <xdr:cNvSpPr txBox="1"/>
      </xdr:nvSpPr>
      <xdr:spPr>
        <a:xfrm>
          <a:off x="16370300" y="13402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116495</xdr:rowOff>
    </xdr:from>
    <xdr:ext cx="534377" cy="259045"/>
    <xdr:sp macro="" textlink="">
      <xdr:nvSpPr>
        <xdr:cNvPr id="620" name="災害復旧費最大値テキスト">
          <a:extLst>
            <a:ext uri="{FF2B5EF4-FFF2-40B4-BE49-F238E27FC236}">
              <a16:creationId xmlns:a16="http://schemas.microsoft.com/office/drawing/2014/main" id="{00000000-0008-0000-0700-00006C020000}"/>
            </a:ext>
          </a:extLst>
        </xdr:cNvPr>
        <xdr:cNvSpPr txBox="1"/>
      </xdr:nvSpPr>
      <xdr:spPr>
        <a:xfrm>
          <a:off x="16370300" y="11946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21,473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169818</xdr:rowOff>
    </xdr:from>
    <xdr:to>
      <xdr:col>86</xdr:col>
      <xdr:colOff>25400</xdr:colOff>
      <xdr:row>70</xdr:row>
      <xdr:rowOff>169818</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6230600" y="1217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117811</xdr:rowOff>
    </xdr:from>
    <xdr:to>
      <xdr:col>85</xdr:col>
      <xdr:colOff>127000</xdr:colOff>
      <xdr:row>75</xdr:row>
      <xdr:rowOff>45631</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5481300" y="12633661"/>
          <a:ext cx="838200" cy="27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73899</xdr:rowOff>
    </xdr:from>
    <xdr:ext cx="378565" cy="259045"/>
    <xdr:sp macro="" textlink="">
      <xdr:nvSpPr>
        <xdr:cNvPr id="623" name="災害復旧費平均値テキスト">
          <a:extLst>
            <a:ext uri="{FF2B5EF4-FFF2-40B4-BE49-F238E27FC236}">
              <a16:creationId xmlns:a16="http://schemas.microsoft.com/office/drawing/2014/main" id="{00000000-0008-0000-0700-00006F020000}"/>
            </a:ext>
          </a:extLst>
        </xdr:cNvPr>
        <xdr:cNvSpPr txBox="1"/>
      </xdr:nvSpPr>
      <xdr:spPr>
        <a:xfrm>
          <a:off x="16370300" y="13275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95472</xdr:rowOff>
    </xdr:from>
    <xdr:to>
      <xdr:col>85</xdr:col>
      <xdr:colOff>177800</xdr:colOff>
      <xdr:row>78</xdr:row>
      <xdr:rowOff>25622</xdr:rowOff>
    </xdr:to>
    <xdr:sp macro="" textlink="">
      <xdr:nvSpPr>
        <xdr:cNvPr id="624" name="フローチャート: 判断 623">
          <a:extLst>
            <a:ext uri="{FF2B5EF4-FFF2-40B4-BE49-F238E27FC236}">
              <a16:creationId xmlns:a16="http://schemas.microsoft.com/office/drawing/2014/main" id="{00000000-0008-0000-0700-000070020000}"/>
            </a:ext>
          </a:extLst>
        </xdr:cNvPr>
        <xdr:cNvSpPr/>
      </xdr:nvSpPr>
      <xdr:spPr>
        <a:xfrm>
          <a:off x="16268700" y="13297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117811</xdr:rowOff>
    </xdr:from>
    <xdr:to>
      <xdr:col>81</xdr:col>
      <xdr:colOff>50800</xdr:colOff>
      <xdr:row>74</xdr:row>
      <xdr:rowOff>95580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flipV="1">
          <a:off x="14592300" y="12633661"/>
          <a:ext cx="889000" cy="149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102330</xdr:rowOff>
    </xdr:from>
    <xdr:to>
      <xdr:col>81</xdr:col>
      <xdr:colOff>101600</xdr:colOff>
      <xdr:row>78</xdr:row>
      <xdr:rowOff>32480</xdr:rowOff>
    </xdr:to>
    <xdr:sp macro="" textlink="">
      <xdr:nvSpPr>
        <xdr:cNvPr id="626" name="フローチャート: 判断 625">
          <a:extLst>
            <a:ext uri="{FF2B5EF4-FFF2-40B4-BE49-F238E27FC236}">
              <a16:creationId xmlns:a16="http://schemas.microsoft.com/office/drawing/2014/main" id="{00000000-0008-0000-0700-000072020000}"/>
            </a:ext>
          </a:extLst>
        </xdr:cNvPr>
        <xdr:cNvSpPr/>
      </xdr:nvSpPr>
      <xdr:spPr>
        <a:xfrm>
          <a:off x="15430500" y="1330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23607</xdr:rowOff>
    </xdr:from>
    <xdr:ext cx="378565"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5292017" y="13396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95580</xdr:rowOff>
    </xdr:from>
    <xdr:to>
      <xdr:col>76</xdr:col>
      <xdr:colOff>114300</xdr:colOff>
      <xdr:row>75</xdr:row>
      <xdr:rowOff>163818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3703300" y="12782880"/>
          <a:ext cx="889000" cy="239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105930</xdr:rowOff>
    </xdr:from>
    <xdr:to>
      <xdr:col>76</xdr:col>
      <xdr:colOff>165100</xdr:colOff>
      <xdr:row>78</xdr:row>
      <xdr:rowOff>36080</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4541500" y="1330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27207</xdr:rowOff>
    </xdr:from>
    <xdr:ext cx="378565"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4403017" y="134003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163818</xdr:rowOff>
    </xdr:from>
    <xdr:to>
      <xdr:col>71</xdr:col>
      <xdr:colOff>177800</xdr:colOff>
      <xdr:row>76</xdr:row>
      <xdr:rowOff>24257</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2814300" y="13022568"/>
          <a:ext cx="889000" cy="3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105817</xdr:rowOff>
    </xdr:from>
    <xdr:to>
      <xdr:col>72</xdr:col>
      <xdr:colOff>38100</xdr:colOff>
      <xdr:row>78</xdr:row>
      <xdr:rowOff>35967</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3652500" y="133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27094</xdr:rowOff>
    </xdr:from>
    <xdr:ext cx="378565"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3514017" y="134001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86785</xdr:rowOff>
    </xdr:from>
    <xdr:to>
      <xdr:col>67</xdr:col>
      <xdr:colOff>101600</xdr:colOff>
      <xdr:row>78</xdr:row>
      <xdr:rowOff>16935</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2763500" y="13288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8062</xdr:rowOff>
    </xdr:from>
    <xdr:ext cx="469744"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2579428" y="13381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166281</xdr:rowOff>
    </xdr:from>
    <xdr:to>
      <xdr:col>85</xdr:col>
      <xdr:colOff>177800</xdr:colOff>
      <xdr:row>75</xdr:row>
      <xdr:rowOff>96431</xdr:rowOff>
    </xdr:to>
    <xdr:sp macro="" textlink="">
      <xdr:nvSpPr>
        <xdr:cNvPr id="641" name="楕円 640">
          <a:extLst>
            <a:ext uri="{FF2B5EF4-FFF2-40B4-BE49-F238E27FC236}">
              <a16:creationId xmlns:a16="http://schemas.microsoft.com/office/drawing/2014/main" id="{00000000-0008-0000-0700-000081020000}"/>
            </a:ext>
          </a:extLst>
        </xdr:cNvPr>
        <xdr:cNvSpPr/>
      </xdr:nvSpPr>
      <xdr:spPr>
        <a:xfrm>
          <a:off x="16268700" y="12853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17708</xdr:rowOff>
    </xdr:from>
    <xdr:ext cx="469744" cy="259045"/>
    <xdr:sp macro="" textlink="">
      <xdr:nvSpPr>
        <xdr:cNvPr id="642" name="災害復旧費該当値テキスト">
          <a:extLst>
            <a:ext uri="{FF2B5EF4-FFF2-40B4-BE49-F238E27FC236}">
              <a16:creationId xmlns:a16="http://schemas.microsoft.com/office/drawing/2014/main" id="{00000000-0008-0000-0700-000082020000}"/>
            </a:ext>
          </a:extLst>
        </xdr:cNvPr>
        <xdr:cNvSpPr txBox="1"/>
      </xdr:nvSpPr>
      <xdr:spPr>
        <a:xfrm>
          <a:off x="16370300" y="12705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67011</xdr:rowOff>
    </xdr:from>
    <xdr:to>
      <xdr:col>81</xdr:col>
      <xdr:colOff>101600</xdr:colOff>
      <xdr:row>73</xdr:row>
      <xdr:rowOff>168611</xdr:rowOff>
    </xdr:to>
    <xdr:sp macro="" textlink="">
      <xdr:nvSpPr>
        <xdr:cNvPr id="643" name="楕円 642">
          <a:extLst>
            <a:ext uri="{FF2B5EF4-FFF2-40B4-BE49-F238E27FC236}">
              <a16:creationId xmlns:a16="http://schemas.microsoft.com/office/drawing/2014/main" id="{00000000-0008-0000-0700-000083020000}"/>
            </a:ext>
          </a:extLst>
        </xdr:cNvPr>
        <xdr:cNvSpPr/>
      </xdr:nvSpPr>
      <xdr:spPr>
        <a:xfrm>
          <a:off x="15430500" y="12582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13688</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14111" y="12358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44780</xdr:rowOff>
    </xdr:from>
    <xdr:to>
      <xdr:col>76</xdr:col>
      <xdr:colOff>165100</xdr:colOff>
      <xdr:row>74</xdr:row>
      <xdr:rowOff>146380</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4541500" y="127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162907</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325111" y="12507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113017</xdr:rowOff>
    </xdr:from>
    <xdr:to>
      <xdr:col>72</xdr:col>
      <xdr:colOff>38100</xdr:colOff>
      <xdr:row>76</xdr:row>
      <xdr:rowOff>43166</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3652500" y="1297176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59694</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468428" y="12746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144907</xdr:rowOff>
    </xdr:from>
    <xdr:to>
      <xdr:col>67</xdr:col>
      <xdr:colOff>101600</xdr:colOff>
      <xdr:row>76</xdr:row>
      <xdr:rowOff>75056</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2763500" y="1300365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91584</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579428" y="12778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7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30581</xdr:rowOff>
    </xdr:from>
    <xdr:to>
      <xdr:col>85</xdr:col>
      <xdr:colOff>126364</xdr:colOff>
      <xdr:row>97</xdr:row>
      <xdr:rowOff>146120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632531"/>
          <a:ext cx="1269" cy="1144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149947</xdr:rowOff>
    </xdr:from>
    <xdr:ext cx="534377"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78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146120</xdr:rowOff>
    </xdr:from>
    <xdr:to>
      <xdr:col>86</xdr:col>
      <xdr:colOff>25400</xdr:colOff>
      <xdr:row>97</xdr:row>
      <xdr:rowOff>146120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776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148708</xdr:rowOff>
    </xdr:from>
    <xdr:ext cx="534377"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40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72,728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30581</xdr:rowOff>
    </xdr:from>
    <xdr:to>
      <xdr:col>86</xdr:col>
      <xdr:colOff>25400</xdr:colOff>
      <xdr:row>91</xdr:row>
      <xdr:rowOff>30581</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632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121526</xdr:rowOff>
    </xdr:from>
    <xdr:to>
      <xdr:col>85</xdr:col>
      <xdr:colOff>127000</xdr:colOff>
      <xdr:row>94</xdr:row>
      <xdr:rowOff>4369</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5481300" y="16066376"/>
          <a:ext cx="8382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24313</xdr:rowOff>
    </xdr:from>
    <xdr:ext cx="534377"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312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45886</xdr:rowOff>
    </xdr:from>
    <xdr:to>
      <xdr:col>85</xdr:col>
      <xdr:colOff>177800</xdr:colOff>
      <xdr:row>95</xdr:row>
      <xdr:rowOff>147486</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333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71082</xdr:rowOff>
    </xdr:from>
    <xdr:to>
      <xdr:col>81</xdr:col>
      <xdr:colOff>50800</xdr:colOff>
      <xdr:row>93</xdr:row>
      <xdr:rowOff>121526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4592300" y="16015932"/>
          <a:ext cx="889000" cy="50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30435</xdr:rowOff>
    </xdr:from>
    <xdr:to>
      <xdr:col>81</xdr:col>
      <xdr:colOff>101600</xdr:colOff>
      <xdr:row>95</xdr:row>
      <xdr:rowOff>132035</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31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123162</xdr:rowOff>
    </xdr:from>
    <xdr:ext cx="534377"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4111" y="1641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28620</xdr:rowOff>
    </xdr:from>
    <xdr:to>
      <xdr:col>76</xdr:col>
      <xdr:colOff>114300</xdr:colOff>
      <xdr:row>93</xdr:row>
      <xdr:rowOff>71082</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3703300" y="15973470"/>
          <a:ext cx="889000" cy="42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20453</xdr:rowOff>
    </xdr:from>
    <xdr:to>
      <xdr:col>76</xdr:col>
      <xdr:colOff>165100</xdr:colOff>
      <xdr:row>95</xdr:row>
      <xdr:rowOff>122053</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30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113180</xdr:rowOff>
    </xdr:from>
    <xdr:ext cx="534377"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5111" y="1640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28620</xdr:rowOff>
    </xdr:from>
    <xdr:to>
      <xdr:col>71</xdr:col>
      <xdr:colOff>177800</xdr:colOff>
      <xdr:row>93</xdr:row>
      <xdr:rowOff>35725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5973470"/>
          <a:ext cx="889000" cy="7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30798</xdr:rowOff>
    </xdr:from>
    <xdr:to>
      <xdr:col>72</xdr:col>
      <xdr:colOff>38100</xdr:colOff>
      <xdr:row>95</xdr:row>
      <xdr:rowOff>132398</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123525</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6111" y="1641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67221</xdr:rowOff>
    </xdr:from>
    <xdr:to>
      <xdr:col>67</xdr:col>
      <xdr:colOff>101600</xdr:colOff>
      <xdr:row>95</xdr:row>
      <xdr:rowOff>168821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5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159948</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7111" y="16447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125019</xdr:rowOff>
    </xdr:from>
    <xdr:to>
      <xdr:col>85</xdr:col>
      <xdr:colOff>177800</xdr:colOff>
      <xdr:row>94</xdr:row>
      <xdr:rowOff>55169</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069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147896</xdr:rowOff>
    </xdr:from>
    <xdr:ext cx="534377"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5921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70726</xdr:rowOff>
    </xdr:from>
    <xdr:to>
      <xdr:col>81</xdr:col>
      <xdr:colOff>101600</xdr:colOff>
      <xdr:row>94</xdr:row>
      <xdr:rowOff>876</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01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17403</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5790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20282</xdr:rowOff>
    </xdr:from>
    <xdr:to>
      <xdr:col>76</xdr:col>
      <xdr:colOff>165100</xdr:colOff>
      <xdr:row>93</xdr:row>
      <xdr:rowOff>121882</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5965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138409</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5740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149270</xdr:rowOff>
    </xdr:from>
    <xdr:to>
      <xdr:col>72</xdr:col>
      <xdr:colOff>38100</xdr:colOff>
      <xdr:row>93</xdr:row>
      <xdr:rowOff>79420</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59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95947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5697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156375</xdr:rowOff>
    </xdr:from>
    <xdr:to>
      <xdr:col>67</xdr:col>
      <xdr:colOff>101600</xdr:colOff>
      <xdr:row>93</xdr:row>
      <xdr:rowOff>86525</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592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103052</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5705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31801</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175301"/>
          <a:ext cx="1269" cy="1479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158665</xdr:rowOff>
    </xdr:from>
    <xdr:ext cx="249299" cy="259045"/>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149928</xdr:rowOff>
    </xdr:from>
    <xdr:ext cx="469744" cy="259045"/>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4950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31801</xdr:rowOff>
    </xdr:from>
    <xdr:to>
      <xdr:col>116</xdr:col>
      <xdr:colOff>152400</xdr:colOff>
      <xdr:row>30</xdr:row>
      <xdr:rowOff>31801</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175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76115</xdr:rowOff>
    </xdr:from>
    <xdr:ext cx="378565" cy="259045"/>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19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53239</xdr:rowOff>
    </xdr:from>
    <xdr:to>
      <xdr:col>116</xdr:col>
      <xdr:colOff>114300</xdr:colOff>
      <xdr:row>38</xdr:row>
      <xdr:rowOff>154839</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49809</xdr:rowOff>
    </xdr:from>
    <xdr:to>
      <xdr:col>112</xdr:col>
      <xdr:colOff>38100</xdr:colOff>
      <xdr:row>38</xdr:row>
      <xdr:rowOff>151409</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4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167936</xdr:rowOff>
    </xdr:from>
    <xdr:ext cx="378565"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17" y="6340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47523</xdr:rowOff>
    </xdr:from>
    <xdr:to>
      <xdr:col>107</xdr:col>
      <xdr:colOff>101600</xdr:colOff>
      <xdr:row>38</xdr:row>
      <xdr:rowOff>149123</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62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165650</xdr:rowOff>
    </xdr:from>
    <xdr:ext cx="378565"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17" y="6337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64668</xdr:rowOff>
    </xdr:from>
    <xdr:to>
      <xdr:col>102</xdr:col>
      <xdr:colOff>165100</xdr:colOff>
      <xdr:row>38</xdr:row>
      <xdr:rowOff>166268</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11346</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17" y="635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74270</xdr:rowOff>
    </xdr:from>
    <xdr:to>
      <xdr:col>98</xdr:col>
      <xdr:colOff>38100</xdr:colOff>
      <xdr:row>39</xdr:row>
      <xdr:rowOff>4420</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20946</xdr:rowOff>
    </xdr:from>
    <xdr:ext cx="313932"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99333" y="63645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31665</xdr:rowOff>
    </xdr:from>
    <xdr:ext cx="249299" cy="2590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6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目</a:t>
          </a:r>
          <a:r>
            <a:rPr kumimoji="1" lang="ja-JP" altLang="en-US" sz="1100">
              <a:latin typeface="ＭＳ ゴシック" panose="020B0609070205080204" pitchFamily="49" charset="-128"/>
              <a:ea typeface="ＭＳ ゴシック" panose="020B0609070205080204" pitchFamily="49" charset="-128"/>
            </a:rPr>
            <a:t>的別の歳出の構成比としては、民生費が最も高く、住民一人当たり</a:t>
          </a:r>
          <a:r>
            <a:rPr kumimoji="1" lang="en-US" altLang="ja-JP" sz="1100">
              <a:latin typeface="ＭＳ ゴシック" panose="020B0609070205080204" pitchFamily="49" charset="-128"/>
              <a:ea typeface="ＭＳ ゴシック" panose="020B0609070205080204" pitchFamily="49" charset="-128"/>
            </a:rPr>
            <a:t>227,788</a:t>
          </a:r>
          <a:r>
            <a:rPr kumimoji="1" lang="ja-JP" altLang="en-US" sz="1100">
              <a:latin typeface="ＭＳ ゴシック" panose="020B0609070205080204" pitchFamily="49" charset="-128"/>
              <a:ea typeface="ＭＳ ゴシック" panose="020B0609070205080204" pitchFamily="49" charset="-128"/>
            </a:rPr>
            <a:t>円となっている。前年度と比較して増加しており、主な要因として、定額減税補足給付金給付事業の増加が挙げられる。</a:t>
          </a:r>
        </a:p>
        <a:p>
          <a:r>
            <a:rPr kumimoji="1" lang="ja-JP" altLang="en-US" sz="1100">
              <a:latin typeface="ＭＳ ゴシック" panose="020B0609070205080204" pitchFamily="49" charset="-128"/>
              <a:ea typeface="ＭＳ ゴシック" panose="020B0609070205080204" pitchFamily="49" charset="-128"/>
            </a:rPr>
            <a:t>前年度に対する伸び率では、衛生費が最も高く、主な要因としては病院事業会計への補助費等の増加や（仮称）霧島市クリーンセンター整備・運営事業における事業費の増加が挙げられる。また、労働費の減少については、</a:t>
          </a:r>
          <a:r>
            <a:rPr lang="ja-JP" altLang="en-US" sz="1100" i="0">
              <a:solidFill>
                <a:schemeClr val="dk1"/>
              </a:solidFill>
              <a:effectLst/>
              <a:latin typeface="ＭＳ ゴシック" panose="020B0609070205080204" pitchFamily="49" charset="-128"/>
              <a:ea typeface="ＭＳ ゴシック" panose="020B0609070205080204" pitchFamily="49" charset="-128"/>
              <a:cs typeface="+mn-cs"/>
            </a:rPr>
            <a:t>働く女性の家改修工事の事業費の減少</a:t>
          </a:r>
          <a:r>
            <a:rPr kumimoji="1" lang="ja-JP" altLang="en-US" sz="1100">
              <a:latin typeface="ＭＳ ゴシック" panose="020B0609070205080204" pitchFamily="49" charset="-128"/>
              <a:ea typeface="ＭＳ ゴシック" panose="020B0609070205080204" pitchFamily="49" charset="-128"/>
            </a:rPr>
            <a:t>によるものである。</a:t>
          </a: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年度間の財政調整のため財政調整基金の取崩しを行った。基金残高の標準財政規模比は前年度から</a:t>
          </a:r>
          <a:r>
            <a:rPr kumimoji="1" lang="en-US" altLang="ja-JP" sz="1100">
              <a:latin typeface="ＭＳ ゴシック" pitchFamily="49" charset="-128"/>
              <a:ea typeface="ＭＳ ゴシック" pitchFamily="49" charset="-128"/>
            </a:rPr>
            <a:t>1.3</a:t>
          </a:r>
          <a:r>
            <a:rPr kumimoji="1" lang="ja-JP" altLang="en-US" sz="1100">
              <a:latin typeface="ＭＳ ゴシック" pitchFamily="49" charset="-128"/>
              <a:ea typeface="ＭＳ ゴシック" pitchFamily="49" charset="-128"/>
            </a:rPr>
            <a:t>ポイント減少した。歳入歳出ともに増加したものの歳出の増加が歳入の増加を上回ったことから、形式収支が減額となった。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翌年度に繰り越すべき財源については前年度より減少したものの、その額は形式収支の減少額に及ばなかったことから、実質収支は黒字であるものの、前年度より額、率ともに下降した。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また、実質単年度収支は、財政調整基金の取崩額が積立額を上回り、単年度収支は減額幅が縮小しても赤字であることから、前年度から</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ポイント減少した。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財政健全化法に基づく健全化判断比率の算定が開始されて以来、連結後の赤字額は発生していない。</a:t>
          </a:r>
          <a:endParaRPr lang="ja-JP" altLang="ja-JP" sz="14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引き続き、独立採算制の原則のもと、市全体として健全な財政運営に努めていく。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c r="B2" s="164" t="s">
        <v>77</v>
      </c>
      <c r="C2" s="164"/>
      <c r="D2" s="165"/>
    </row>
    <row r="3" spans="1:119" ht="18.75" customHeight="1" thickBot="1">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79784450</v>
      </c>
      <c r="BO4" s="358"/>
      <c r="BP4" s="358"/>
      <c r="BQ4" s="358"/>
      <c r="BR4" s="358"/>
      <c r="BS4" s="358"/>
      <c r="BT4" s="358"/>
      <c r="BU4" s="359"/>
      <c r="BV4" s="357">
        <v>77559154</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8.6</v>
      </c>
      <c r="CU4" s="364"/>
      <c r="CV4" s="364"/>
      <c r="CW4" s="364"/>
      <c r="CX4" s="364"/>
      <c r="CY4" s="364"/>
      <c r="CZ4" s="364"/>
      <c r="DA4" s="365"/>
      <c r="DB4" s="363">
        <v>9.3000000000000007</v>
      </c>
      <c r="DC4" s="364"/>
      <c r="DD4" s="364"/>
      <c r="DE4" s="364"/>
      <c r="DF4" s="364"/>
      <c r="DG4" s="364"/>
      <c r="DH4" s="364"/>
      <c r="DI4" s="365"/>
    </row>
    <row r="5" spans="1:119" ht="18.75" customHeight="1">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76012612</v>
      </c>
      <c r="BO5" s="395"/>
      <c r="BP5" s="395"/>
      <c r="BQ5" s="395"/>
      <c r="BR5" s="395"/>
      <c r="BS5" s="395"/>
      <c r="BT5" s="395"/>
      <c r="BU5" s="396"/>
      <c r="BV5" s="394">
        <v>73240369</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87.2</v>
      </c>
      <c r="CU5" s="392"/>
      <c r="CV5" s="392"/>
      <c r="CW5" s="392"/>
      <c r="CX5" s="392"/>
      <c r="CY5" s="392"/>
      <c r="CZ5" s="392"/>
      <c r="DA5" s="393"/>
      <c r="DB5" s="391">
        <v>87.8</v>
      </c>
      <c r="DC5" s="392"/>
      <c r="DD5" s="392"/>
      <c r="DE5" s="392"/>
      <c r="DF5" s="392"/>
      <c r="DG5" s="392"/>
      <c r="DH5" s="392"/>
      <c r="DI5" s="393"/>
    </row>
    <row r="6" spans="1:119" ht="18.75" customHeight="1">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3771838</v>
      </c>
      <c r="BO6" s="395"/>
      <c r="BP6" s="395"/>
      <c r="BQ6" s="395"/>
      <c r="BR6" s="395"/>
      <c r="BS6" s="395"/>
      <c r="BT6" s="395"/>
      <c r="BU6" s="396"/>
      <c r="BV6" s="394">
        <v>4318785</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87.5</v>
      </c>
      <c r="CU6" s="432"/>
      <c r="CV6" s="432"/>
      <c r="CW6" s="432"/>
      <c r="CX6" s="432"/>
      <c r="CY6" s="432"/>
      <c r="CZ6" s="432"/>
      <c r="DA6" s="433"/>
      <c r="DB6" s="431">
        <v>88.4</v>
      </c>
      <c r="DC6" s="432"/>
      <c r="DD6" s="432"/>
      <c r="DE6" s="432"/>
      <c r="DF6" s="432"/>
      <c r="DG6" s="432"/>
      <c r="DH6" s="432"/>
      <c r="DI6" s="433"/>
    </row>
    <row r="7" spans="1:119" ht="18.75" customHeight="1">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674201</v>
      </c>
      <c r="BO7" s="395"/>
      <c r="BP7" s="395"/>
      <c r="BQ7" s="395"/>
      <c r="BR7" s="395"/>
      <c r="BS7" s="395"/>
      <c r="BT7" s="395"/>
      <c r="BU7" s="396"/>
      <c r="BV7" s="394">
        <v>1043468</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35893449</v>
      </c>
      <c r="CU7" s="395"/>
      <c r="CV7" s="395"/>
      <c r="CW7" s="395"/>
      <c r="CX7" s="395"/>
      <c r="CY7" s="395"/>
      <c r="CZ7" s="395"/>
      <c r="DA7" s="396"/>
      <c r="DB7" s="394">
        <v>35275325</v>
      </c>
      <c r="DC7" s="395"/>
      <c r="DD7" s="395"/>
      <c r="DE7" s="395"/>
      <c r="DF7" s="395"/>
      <c r="DG7" s="395"/>
      <c r="DH7" s="395"/>
      <c r="DI7" s="396"/>
    </row>
    <row r="8" spans="1:119" ht="18.75" customHeight="1" thickBot="1">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3097637</v>
      </c>
      <c r="BO8" s="395"/>
      <c r="BP8" s="395"/>
      <c r="BQ8" s="395"/>
      <c r="BR8" s="395"/>
      <c r="BS8" s="395"/>
      <c r="BT8" s="395"/>
      <c r="BU8" s="396"/>
      <c r="BV8" s="394">
        <v>3275317</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0.55000000000000004</v>
      </c>
      <c r="CU8" s="435"/>
      <c r="CV8" s="435"/>
      <c r="CW8" s="435"/>
      <c r="CX8" s="435"/>
      <c r="CY8" s="435"/>
      <c r="CZ8" s="435"/>
      <c r="DA8" s="436"/>
      <c r="DB8" s="434">
        <v>0.54</v>
      </c>
      <c r="DC8" s="435"/>
      <c r="DD8" s="435"/>
      <c r="DE8" s="435"/>
      <c r="DF8" s="435"/>
      <c r="DG8" s="435"/>
      <c r="DH8" s="435"/>
      <c r="DI8" s="436"/>
    </row>
    <row r="9" spans="1:119" ht="18.75" customHeight="1" thickBot="1">
      <c r="A9" s="163"/>
      <c r="B9" s="388" t="s">
        <v>106</v>
      </c>
      <c r="C9" s="389"/>
      <c r="D9" s="389"/>
      <c r="E9" s="389"/>
      <c r="F9" s="389"/>
      <c r="G9" s="389"/>
      <c r="H9" s="389"/>
      <c r="I9" s="389"/>
      <c r="J9" s="389"/>
      <c r="K9" s="437"/>
      <c r="L9" s="438" t="s">
        <v>107</v>
      </c>
      <c r="M9" s="439"/>
      <c r="N9" s="439"/>
      <c r="O9" s="439"/>
      <c r="P9" s="439"/>
      <c r="Q9" s="440"/>
      <c r="R9" s="441">
        <v>123135</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-177680</v>
      </c>
      <c r="BO9" s="395"/>
      <c r="BP9" s="395"/>
      <c r="BQ9" s="395"/>
      <c r="BR9" s="395"/>
      <c r="BS9" s="395"/>
      <c r="BT9" s="395"/>
      <c r="BU9" s="396"/>
      <c r="BV9" s="394">
        <v>-245607</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12.1</v>
      </c>
      <c r="CU9" s="392"/>
      <c r="CV9" s="392"/>
      <c r="CW9" s="392"/>
      <c r="CX9" s="392"/>
      <c r="CY9" s="392"/>
      <c r="CZ9" s="392"/>
      <c r="DA9" s="393"/>
      <c r="DB9" s="391">
        <v>12.8</v>
      </c>
      <c r="DC9" s="392"/>
      <c r="DD9" s="392"/>
      <c r="DE9" s="392"/>
      <c r="DF9" s="392"/>
      <c r="DG9" s="392"/>
      <c r="DH9" s="392"/>
      <c r="DI9" s="393"/>
    </row>
    <row r="10" spans="1:119" ht="18.75" customHeight="1" thickBot="1">
      <c r="A10" s="163"/>
      <c r="B10" s="388"/>
      <c r="C10" s="389"/>
      <c r="D10" s="389"/>
      <c r="E10" s="389"/>
      <c r="F10" s="389"/>
      <c r="G10" s="389"/>
      <c r="H10" s="389"/>
      <c r="I10" s="389"/>
      <c r="J10" s="389"/>
      <c r="K10" s="437"/>
      <c r="L10" s="444" t="s">
        <v>112</v>
      </c>
      <c r="M10" s="424"/>
      <c r="N10" s="424"/>
      <c r="O10" s="424"/>
      <c r="P10" s="424"/>
      <c r="Q10" s="425"/>
      <c r="R10" s="445">
        <v>125857</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1740096</v>
      </c>
      <c r="BO10" s="395"/>
      <c r="BP10" s="395"/>
      <c r="BQ10" s="395"/>
      <c r="BR10" s="395"/>
      <c r="BS10" s="395"/>
      <c r="BT10" s="395"/>
      <c r="BU10" s="396"/>
      <c r="BV10" s="394">
        <v>2511524</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114</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c r="A12" s="163"/>
      <c r="B12" s="454" t="s">
        <v>123</v>
      </c>
      <c r="C12" s="455"/>
      <c r="D12" s="455"/>
      <c r="E12" s="455"/>
      <c r="F12" s="455"/>
      <c r="G12" s="455"/>
      <c r="H12" s="455"/>
      <c r="I12" s="455"/>
      <c r="J12" s="455"/>
      <c r="K12" s="456"/>
      <c r="L12" s="463" t="s">
        <v>124</v>
      </c>
      <c r="M12" s="464"/>
      <c r="N12" s="464"/>
      <c r="O12" s="464"/>
      <c r="P12" s="464"/>
      <c r="Q12" s="465"/>
      <c r="R12" s="466">
        <v>123070</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2062946</v>
      </c>
      <c r="BO12" s="395"/>
      <c r="BP12" s="395"/>
      <c r="BQ12" s="395"/>
      <c r="BR12" s="395"/>
      <c r="BS12" s="395"/>
      <c r="BT12" s="395"/>
      <c r="BU12" s="396"/>
      <c r="BV12" s="394">
        <v>1944416</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c r="A13" s="163"/>
      <c r="B13" s="457"/>
      <c r="C13" s="458"/>
      <c r="D13" s="458"/>
      <c r="E13" s="458"/>
      <c r="F13" s="458"/>
      <c r="G13" s="458"/>
      <c r="H13" s="458"/>
      <c r="I13" s="458"/>
      <c r="J13" s="458"/>
      <c r="K13" s="459"/>
      <c r="L13" s="172"/>
      <c r="M13" s="485" t="s">
        <v>130</v>
      </c>
      <c r="N13" s="486"/>
      <c r="O13" s="486"/>
      <c r="P13" s="486"/>
      <c r="Q13" s="487"/>
      <c r="R13" s="478">
        <v>121813</v>
      </c>
      <c r="S13" s="479"/>
      <c r="T13" s="479"/>
      <c r="U13" s="479"/>
      <c r="V13" s="480"/>
      <c r="W13" s="410" t="s">
        <v>131</v>
      </c>
      <c r="X13" s="411"/>
      <c r="Y13" s="411"/>
      <c r="Z13" s="411"/>
      <c r="AA13" s="411"/>
      <c r="AB13" s="401"/>
      <c r="AC13" s="445">
        <v>2657</v>
      </c>
      <c r="AD13" s="446"/>
      <c r="AE13" s="446"/>
      <c r="AF13" s="446"/>
      <c r="AG13" s="488"/>
      <c r="AH13" s="445">
        <v>3069</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-500530</v>
      </c>
      <c r="BO13" s="395"/>
      <c r="BP13" s="395"/>
      <c r="BQ13" s="395"/>
      <c r="BR13" s="395"/>
      <c r="BS13" s="395"/>
      <c r="BT13" s="395"/>
      <c r="BU13" s="396"/>
      <c r="BV13" s="394">
        <v>321501</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5.3</v>
      </c>
      <c r="CU13" s="392"/>
      <c r="CV13" s="392"/>
      <c r="CW13" s="392"/>
      <c r="CX13" s="392"/>
      <c r="CY13" s="392"/>
      <c r="CZ13" s="392"/>
      <c r="DA13" s="393"/>
      <c r="DB13" s="391">
        <v>6</v>
      </c>
      <c r="DC13" s="392"/>
      <c r="DD13" s="392"/>
      <c r="DE13" s="392"/>
      <c r="DF13" s="392"/>
      <c r="DG13" s="392"/>
      <c r="DH13" s="392"/>
      <c r="DI13" s="393"/>
    </row>
    <row r="14" spans="1:119" ht="18.75" customHeight="1" thickBot="1">
      <c r="A14" s="163"/>
      <c r="B14" s="457"/>
      <c r="C14" s="458"/>
      <c r="D14" s="458"/>
      <c r="E14" s="458"/>
      <c r="F14" s="458"/>
      <c r="G14" s="458"/>
      <c r="H14" s="458"/>
      <c r="I14" s="458"/>
      <c r="J14" s="458"/>
      <c r="K14" s="459"/>
      <c r="L14" s="475" t="s">
        <v>135</v>
      </c>
      <c r="M14" s="476"/>
      <c r="N14" s="476"/>
      <c r="O14" s="476"/>
      <c r="P14" s="476"/>
      <c r="Q14" s="477"/>
      <c r="R14" s="478">
        <v>123979</v>
      </c>
      <c r="S14" s="479"/>
      <c r="T14" s="479"/>
      <c r="U14" s="479"/>
      <c r="V14" s="480"/>
      <c r="W14" s="384"/>
      <c r="X14" s="385"/>
      <c r="Y14" s="385"/>
      <c r="Z14" s="385"/>
      <c r="AA14" s="385"/>
      <c r="AB14" s="374"/>
      <c r="AC14" s="481">
        <v>5</v>
      </c>
      <c r="AD14" s="482"/>
      <c r="AE14" s="482"/>
      <c r="AF14" s="482"/>
      <c r="AG14" s="483"/>
      <c r="AH14" s="481">
        <v>5.6</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c r="A15" s="163"/>
      <c r="B15" s="457"/>
      <c r="C15" s="458"/>
      <c r="D15" s="458"/>
      <c r="E15" s="458"/>
      <c r="F15" s="458"/>
      <c r="G15" s="458"/>
      <c r="H15" s="458"/>
      <c r="I15" s="458"/>
      <c r="J15" s="458"/>
      <c r="K15" s="459"/>
      <c r="L15" s="172"/>
      <c r="M15" s="485" t="s">
        <v>130</v>
      </c>
      <c r="N15" s="486"/>
      <c r="O15" s="486"/>
      <c r="P15" s="486"/>
      <c r="Q15" s="487"/>
      <c r="R15" s="478">
        <v>122861</v>
      </c>
      <c r="S15" s="479"/>
      <c r="T15" s="479"/>
      <c r="U15" s="479"/>
      <c r="V15" s="480"/>
      <c r="W15" s="410" t="s">
        <v>137</v>
      </c>
      <c r="X15" s="411"/>
      <c r="Y15" s="411"/>
      <c r="Z15" s="411"/>
      <c r="AA15" s="411"/>
      <c r="AB15" s="401"/>
      <c r="AC15" s="445">
        <v>14656</v>
      </c>
      <c r="AD15" s="446"/>
      <c r="AE15" s="446"/>
      <c r="AF15" s="446"/>
      <c r="AG15" s="488"/>
      <c r="AH15" s="445">
        <v>14872</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17257300</v>
      </c>
      <c r="BO15" s="358"/>
      <c r="BP15" s="358"/>
      <c r="BQ15" s="358"/>
      <c r="BR15" s="358"/>
      <c r="BS15" s="358"/>
      <c r="BT15" s="358"/>
      <c r="BU15" s="359"/>
      <c r="BV15" s="357">
        <v>17109324</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27.5</v>
      </c>
      <c r="AD16" s="482"/>
      <c r="AE16" s="482"/>
      <c r="AF16" s="482"/>
      <c r="AG16" s="483"/>
      <c r="AH16" s="481">
        <v>27.3</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31239476</v>
      </c>
      <c r="BO16" s="395"/>
      <c r="BP16" s="395"/>
      <c r="BQ16" s="395"/>
      <c r="BR16" s="395"/>
      <c r="BS16" s="395"/>
      <c r="BT16" s="395"/>
      <c r="BU16" s="396"/>
      <c r="BV16" s="394">
        <v>30540092</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35911</v>
      </c>
      <c r="AD17" s="446"/>
      <c r="AE17" s="446"/>
      <c r="AF17" s="446"/>
      <c r="AG17" s="488"/>
      <c r="AH17" s="445">
        <v>36519</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21768415</v>
      </c>
      <c r="BO17" s="395"/>
      <c r="BP17" s="395"/>
      <c r="BQ17" s="395"/>
      <c r="BR17" s="395"/>
      <c r="BS17" s="395"/>
      <c r="BT17" s="395"/>
      <c r="BU17" s="396"/>
      <c r="BV17" s="394">
        <v>21584486</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c r="A18" s="163"/>
      <c r="B18" s="516" t="s">
        <v>147</v>
      </c>
      <c r="C18" s="437"/>
      <c r="D18" s="437"/>
      <c r="E18" s="517"/>
      <c r="F18" s="517"/>
      <c r="G18" s="517"/>
      <c r="H18" s="517"/>
      <c r="I18" s="517"/>
      <c r="J18" s="517"/>
      <c r="K18" s="517"/>
      <c r="L18" s="518">
        <v>603.16999999999996</v>
      </c>
      <c r="M18" s="518"/>
      <c r="N18" s="518"/>
      <c r="O18" s="518"/>
      <c r="P18" s="518"/>
      <c r="Q18" s="518"/>
      <c r="R18" s="519"/>
      <c r="S18" s="519"/>
      <c r="T18" s="519"/>
      <c r="U18" s="519"/>
      <c r="V18" s="520"/>
      <c r="W18" s="412"/>
      <c r="X18" s="413"/>
      <c r="Y18" s="413"/>
      <c r="Z18" s="413"/>
      <c r="AA18" s="413"/>
      <c r="AB18" s="404"/>
      <c r="AC18" s="521">
        <v>67.5</v>
      </c>
      <c r="AD18" s="522"/>
      <c r="AE18" s="522"/>
      <c r="AF18" s="522"/>
      <c r="AG18" s="523"/>
      <c r="AH18" s="521">
        <v>67.099999999999994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31549606</v>
      </c>
      <c r="BO18" s="395"/>
      <c r="BP18" s="395"/>
      <c r="BQ18" s="395"/>
      <c r="BR18" s="395"/>
      <c r="BS18" s="395"/>
      <c r="BT18" s="395"/>
      <c r="BU18" s="396"/>
      <c r="BV18" s="394">
        <v>31013942</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c r="A19" s="163"/>
      <c r="B19" s="516" t="s">
        <v>149</v>
      </c>
      <c r="C19" s="437"/>
      <c r="D19" s="437"/>
      <c r="E19" s="517"/>
      <c r="F19" s="517"/>
      <c r="G19" s="517"/>
      <c r="H19" s="517"/>
      <c r="I19" s="517"/>
      <c r="J19" s="517"/>
      <c r="K19" s="517"/>
      <c r="L19" s="525">
        <v>204</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47548460</v>
      </c>
      <c r="BO19" s="395"/>
      <c r="BP19" s="395"/>
      <c r="BQ19" s="395"/>
      <c r="BR19" s="395"/>
      <c r="BS19" s="395"/>
      <c r="BT19" s="395"/>
      <c r="BU19" s="396"/>
      <c r="BV19" s="394">
        <v>47640591</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c r="A20" s="163"/>
      <c r="B20" s="516" t="s">
        <v>151</v>
      </c>
      <c r="C20" s="437"/>
      <c r="D20" s="437"/>
      <c r="E20" s="517"/>
      <c r="F20" s="517"/>
      <c r="G20" s="517"/>
      <c r="H20" s="517"/>
      <c r="I20" s="517"/>
      <c r="J20" s="517"/>
      <c r="K20" s="517"/>
      <c r="L20" s="525">
        <v>55586</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46212641</v>
      </c>
      <c r="BO22" s="358"/>
      <c r="BP22" s="358"/>
      <c r="BQ22" s="358"/>
      <c r="BR22" s="358"/>
      <c r="BS22" s="358"/>
      <c r="BT22" s="358"/>
      <c r="BU22" s="359"/>
      <c r="BV22" s="357">
        <v>46603358</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31657369</v>
      </c>
      <c r="BO23" s="395"/>
      <c r="BP23" s="395"/>
      <c r="BQ23" s="395"/>
      <c r="BR23" s="395"/>
      <c r="BS23" s="395"/>
      <c r="BT23" s="395"/>
      <c r="BU23" s="396"/>
      <c r="BV23" s="394">
        <v>33104613</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c r="A24" s="163"/>
      <c r="B24" s="565"/>
      <c r="C24" s="541"/>
      <c r="D24" s="542"/>
      <c r="E24" s="444" t="s">
        <v>161</v>
      </c>
      <c r="F24" s="424"/>
      <c r="G24" s="424"/>
      <c r="H24" s="424"/>
      <c r="I24" s="424"/>
      <c r="J24" s="424"/>
      <c r="K24" s="425"/>
      <c r="L24" s="445">
        <v>1</v>
      </c>
      <c r="M24" s="446"/>
      <c r="N24" s="446"/>
      <c r="O24" s="446"/>
      <c r="P24" s="488"/>
      <c r="Q24" s="445">
        <v>9800</v>
      </c>
      <c r="R24" s="446"/>
      <c r="S24" s="446"/>
      <c r="T24" s="446"/>
      <c r="U24" s="446"/>
      <c r="V24" s="488"/>
      <c r="W24" s="540"/>
      <c r="X24" s="541"/>
      <c r="Y24" s="542"/>
      <c r="Z24" s="444" t="s">
        <v>162</v>
      </c>
      <c r="AA24" s="424"/>
      <c r="AB24" s="424"/>
      <c r="AC24" s="424"/>
      <c r="AD24" s="424"/>
      <c r="AE24" s="424"/>
      <c r="AF24" s="424"/>
      <c r="AG24" s="425"/>
      <c r="AH24" s="445">
        <v>949</v>
      </c>
      <c r="AI24" s="446"/>
      <c r="AJ24" s="446"/>
      <c r="AK24" s="446"/>
      <c r="AL24" s="488"/>
      <c r="AM24" s="445">
        <v>3071913</v>
      </c>
      <c r="AN24" s="446"/>
      <c r="AO24" s="446"/>
      <c r="AP24" s="446"/>
      <c r="AQ24" s="446"/>
      <c r="AR24" s="488"/>
      <c r="AS24" s="445">
        <v>3237</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27098644</v>
      </c>
      <c r="BO24" s="395"/>
      <c r="BP24" s="395"/>
      <c r="BQ24" s="395"/>
      <c r="BR24" s="395"/>
      <c r="BS24" s="395"/>
      <c r="BT24" s="395"/>
      <c r="BU24" s="396"/>
      <c r="BV24" s="394">
        <v>25566898</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c r="A25" s="163"/>
      <c r="B25" s="565"/>
      <c r="C25" s="541"/>
      <c r="D25" s="542"/>
      <c r="E25" s="444" t="s">
        <v>164</v>
      </c>
      <c r="F25" s="424"/>
      <c r="G25" s="424"/>
      <c r="H25" s="424"/>
      <c r="I25" s="424"/>
      <c r="J25" s="424"/>
      <c r="K25" s="425"/>
      <c r="L25" s="445">
        <v>2</v>
      </c>
      <c r="M25" s="446"/>
      <c r="N25" s="446"/>
      <c r="O25" s="446"/>
      <c r="P25" s="488"/>
      <c r="Q25" s="445">
        <v>7640</v>
      </c>
      <c r="R25" s="446"/>
      <c r="S25" s="446"/>
      <c r="T25" s="446"/>
      <c r="U25" s="446"/>
      <c r="V25" s="488"/>
      <c r="W25" s="540"/>
      <c r="X25" s="541"/>
      <c r="Y25" s="542"/>
      <c r="Z25" s="444" t="s">
        <v>165</v>
      </c>
      <c r="AA25" s="424"/>
      <c r="AB25" s="424"/>
      <c r="AC25" s="424"/>
      <c r="AD25" s="424"/>
      <c r="AE25" s="424"/>
      <c r="AF25" s="424"/>
      <c r="AG25" s="425"/>
      <c r="AH25" s="445">
        <v>182</v>
      </c>
      <c r="AI25" s="446"/>
      <c r="AJ25" s="446"/>
      <c r="AK25" s="446"/>
      <c r="AL25" s="488"/>
      <c r="AM25" s="445">
        <v>579306</v>
      </c>
      <c r="AN25" s="446"/>
      <c r="AO25" s="446"/>
      <c r="AP25" s="446"/>
      <c r="AQ25" s="446"/>
      <c r="AR25" s="488"/>
      <c r="AS25" s="445">
        <v>3183</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28241180</v>
      </c>
      <c r="BO25" s="358"/>
      <c r="BP25" s="358"/>
      <c r="BQ25" s="358"/>
      <c r="BR25" s="358"/>
      <c r="BS25" s="358"/>
      <c r="BT25" s="358"/>
      <c r="BU25" s="359"/>
      <c r="BV25" s="357">
        <v>29172993</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c r="A26" s="163"/>
      <c r="B26" s="565"/>
      <c r="C26" s="541"/>
      <c r="D26" s="542"/>
      <c r="E26" s="444" t="s">
        <v>167</v>
      </c>
      <c r="F26" s="424"/>
      <c r="G26" s="424"/>
      <c r="H26" s="424"/>
      <c r="I26" s="424"/>
      <c r="J26" s="424"/>
      <c r="K26" s="425"/>
      <c r="L26" s="445">
        <v>1</v>
      </c>
      <c r="M26" s="446"/>
      <c r="N26" s="446"/>
      <c r="O26" s="446"/>
      <c r="P26" s="488"/>
      <c r="Q26" s="445">
        <v>7050</v>
      </c>
      <c r="R26" s="446"/>
      <c r="S26" s="446"/>
      <c r="T26" s="446"/>
      <c r="U26" s="446"/>
      <c r="V26" s="488"/>
      <c r="W26" s="540"/>
      <c r="X26" s="541"/>
      <c r="Y26" s="542"/>
      <c r="Z26" s="444" t="s">
        <v>168</v>
      </c>
      <c r="AA26" s="546"/>
      <c r="AB26" s="546"/>
      <c r="AC26" s="546"/>
      <c r="AD26" s="546"/>
      <c r="AE26" s="546"/>
      <c r="AF26" s="546"/>
      <c r="AG26" s="547"/>
      <c r="AH26" s="445">
        <v>16</v>
      </c>
      <c r="AI26" s="446"/>
      <c r="AJ26" s="446"/>
      <c r="AK26" s="446"/>
      <c r="AL26" s="488"/>
      <c r="AM26" s="445">
        <v>52752</v>
      </c>
      <c r="AN26" s="446"/>
      <c r="AO26" s="446"/>
      <c r="AP26" s="446"/>
      <c r="AQ26" s="446"/>
      <c r="AR26" s="488"/>
      <c r="AS26" s="445">
        <v>3297</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c r="A27" s="163"/>
      <c r="B27" s="565"/>
      <c r="C27" s="541"/>
      <c r="D27" s="542"/>
      <c r="E27" s="444" t="s">
        <v>170</v>
      </c>
      <c r="F27" s="424"/>
      <c r="G27" s="424"/>
      <c r="H27" s="424"/>
      <c r="I27" s="424"/>
      <c r="J27" s="424"/>
      <c r="K27" s="425"/>
      <c r="L27" s="445">
        <v>1</v>
      </c>
      <c r="M27" s="446"/>
      <c r="N27" s="446"/>
      <c r="O27" s="446"/>
      <c r="P27" s="488"/>
      <c r="Q27" s="445">
        <v>5400</v>
      </c>
      <c r="R27" s="446"/>
      <c r="S27" s="446"/>
      <c r="T27" s="446"/>
      <c r="U27" s="446"/>
      <c r="V27" s="488"/>
      <c r="W27" s="540"/>
      <c r="X27" s="541"/>
      <c r="Y27" s="542"/>
      <c r="Z27" s="444" t="s">
        <v>171</v>
      </c>
      <c r="AA27" s="424"/>
      <c r="AB27" s="424"/>
      <c r="AC27" s="424"/>
      <c r="AD27" s="424"/>
      <c r="AE27" s="424"/>
      <c r="AF27" s="424"/>
      <c r="AG27" s="425"/>
      <c r="AH27" s="445">
        <v>81</v>
      </c>
      <c r="AI27" s="446"/>
      <c r="AJ27" s="446"/>
      <c r="AK27" s="446"/>
      <c r="AL27" s="488"/>
      <c r="AM27" s="445">
        <v>321989</v>
      </c>
      <c r="AN27" s="446"/>
      <c r="AO27" s="446"/>
      <c r="AP27" s="446"/>
      <c r="AQ27" s="446"/>
      <c r="AR27" s="488"/>
      <c r="AS27" s="445">
        <v>3975</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3317251</v>
      </c>
      <c r="BO27" s="514"/>
      <c r="BP27" s="514"/>
      <c r="BQ27" s="514"/>
      <c r="BR27" s="514"/>
      <c r="BS27" s="514"/>
      <c r="BT27" s="514"/>
      <c r="BU27" s="515"/>
      <c r="BV27" s="513">
        <v>3316373</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c r="A28" s="163"/>
      <c r="B28" s="565"/>
      <c r="C28" s="541"/>
      <c r="D28" s="542"/>
      <c r="E28" s="444" t="s">
        <v>173</v>
      </c>
      <c r="F28" s="424"/>
      <c r="G28" s="424"/>
      <c r="H28" s="424"/>
      <c r="I28" s="424"/>
      <c r="J28" s="424"/>
      <c r="K28" s="425"/>
      <c r="L28" s="445">
        <v>1</v>
      </c>
      <c r="M28" s="446"/>
      <c r="N28" s="446"/>
      <c r="O28" s="446"/>
      <c r="P28" s="488"/>
      <c r="Q28" s="445">
        <v>4320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7914749</v>
      </c>
      <c r="BO28" s="358"/>
      <c r="BP28" s="358"/>
      <c r="BQ28" s="358"/>
      <c r="BR28" s="358"/>
      <c r="BS28" s="358"/>
      <c r="BT28" s="358"/>
      <c r="BU28" s="359"/>
      <c r="BV28" s="357">
        <v>8237599</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c r="A29" s="163"/>
      <c r="B29" s="565"/>
      <c r="C29" s="541"/>
      <c r="D29" s="542"/>
      <c r="E29" s="444" t="s">
        <v>176</v>
      </c>
      <c r="F29" s="424"/>
      <c r="G29" s="424"/>
      <c r="H29" s="424"/>
      <c r="I29" s="424"/>
      <c r="J29" s="424"/>
      <c r="K29" s="425"/>
      <c r="L29" s="445">
        <v>24</v>
      </c>
      <c r="M29" s="446"/>
      <c r="N29" s="446"/>
      <c r="O29" s="446"/>
      <c r="P29" s="488"/>
      <c r="Q29" s="445">
        <v>4020</v>
      </c>
      <c r="R29" s="446"/>
      <c r="S29" s="446"/>
      <c r="T29" s="446"/>
      <c r="U29" s="446"/>
      <c r="V29" s="488"/>
      <c r="W29" s="543"/>
      <c r="X29" s="544"/>
      <c r="Y29" s="545"/>
      <c r="Z29" s="444" t="s">
        <v>177</v>
      </c>
      <c r="AA29" s="424"/>
      <c r="AB29" s="424"/>
      <c r="AC29" s="424"/>
      <c r="AD29" s="424"/>
      <c r="AE29" s="424"/>
      <c r="AF29" s="424"/>
      <c r="AG29" s="425"/>
      <c r="AH29" s="445">
        <v>1030</v>
      </c>
      <c r="AI29" s="446"/>
      <c r="AJ29" s="446"/>
      <c r="AK29" s="446"/>
      <c r="AL29" s="488"/>
      <c r="AM29" s="445">
        <v>3393902</v>
      </c>
      <c r="AN29" s="446"/>
      <c r="AO29" s="446"/>
      <c r="AP29" s="446"/>
      <c r="AQ29" s="446"/>
      <c r="AR29" s="488"/>
      <c r="AS29" s="445">
        <v>3295</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3440617</v>
      </c>
      <c r="BO29" s="395"/>
      <c r="BP29" s="395"/>
      <c r="BQ29" s="395"/>
      <c r="BR29" s="395"/>
      <c r="BS29" s="395"/>
      <c r="BT29" s="395"/>
      <c r="BU29" s="396"/>
      <c r="BV29" s="394">
        <v>3634691</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97.6</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14354323</v>
      </c>
      <c r="BO30" s="514"/>
      <c r="BP30" s="514"/>
      <c r="BQ30" s="514"/>
      <c r="BR30" s="514"/>
      <c r="BS30" s="514"/>
      <c r="BT30" s="514"/>
      <c r="BU30" s="515"/>
      <c r="BV30" s="513">
        <v>14680616</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c r="A31" s="163"/>
      <c r="B31" s="185"/>
      <c r="DI31" s="186"/>
    </row>
    <row r="32" spans="1:113" ht="13.5" customHeight="1">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IF('各会計、関係団体の財政状況及び健全化判断比率'!B32="","",'各会計、関係団体の財政状況及び健全化判断比率'!B32)</f>
        <v>水道事業会計</v>
      </c>
      <c r="AP34" s="585"/>
      <c r="AQ34" s="585"/>
      <c r="AR34" s="585"/>
      <c r="AS34" s="585"/>
      <c r="AT34" s="585"/>
      <c r="AU34" s="585"/>
      <c r="AV34" s="585"/>
      <c r="AW34" s="585"/>
      <c r="AX34" s="585"/>
      <c r="AY34" s="585"/>
      <c r="AZ34" s="585"/>
      <c r="BA34" s="585"/>
      <c r="BB34" s="585"/>
      <c r="BC34" s="585"/>
      <c r="BD34" s="163"/>
      <c r="BE34" s="584">
        <f>IF(BG34="","",MAX(C34:D43,U34:V43,AM34:AN43)+1)</f>
        <v>10</v>
      </c>
      <c r="BF34" s="584"/>
      <c r="BG34" s="585" t="str">
        <f>IF('各会計、関係団体の財政状況及び健全化判断比率'!B36="","",'各会計、関係団体の財政状況及び健全化判断比率'!B36)</f>
        <v>温泉供給特別会計</v>
      </c>
      <c r="BH34" s="585"/>
      <c r="BI34" s="585"/>
      <c r="BJ34" s="585"/>
      <c r="BK34" s="585"/>
      <c r="BL34" s="585"/>
      <c r="BM34" s="585"/>
      <c r="BN34" s="585"/>
      <c r="BO34" s="585"/>
      <c r="BP34" s="585"/>
      <c r="BQ34" s="585"/>
      <c r="BR34" s="585"/>
      <c r="BS34" s="585"/>
      <c r="BT34" s="585"/>
      <c r="BU34" s="585"/>
      <c r="BV34" s="163"/>
      <c r="BW34" s="584">
        <f>IF(BY34="","",MAX(C34:D43,U34:V43,AM34:AN43,BE34:BF43)+1)</f>
        <v>11</v>
      </c>
      <c r="BX34" s="584"/>
      <c r="BY34" s="585" t="str">
        <f>IF('各会計、関係団体の財政状況及び健全化判断比率'!B68="","",'各会計、関係団体の財政状況及び健全化判断比率'!B68)</f>
        <v>鹿児島県市町村総合事務組合</v>
      </c>
      <c r="BZ34" s="585"/>
      <c r="CA34" s="585"/>
      <c r="CB34" s="585"/>
      <c r="CC34" s="585"/>
      <c r="CD34" s="585"/>
      <c r="CE34" s="585"/>
      <c r="CF34" s="585"/>
      <c r="CG34" s="585"/>
      <c r="CH34" s="585"/>
      <c r="CI34" s="585"/>
      <c r="CJ34" s="585"/>
      <c r="CK34" s="585"/>
      <c r="CL34" s="585"/>
      <c r="CM34" s="585"/>
      <c r="CN34" s="163"/>
      <c r="CO34" s="584">
        <f>IF(CQ34="","",MAX(C34:D43,U34:V43,AM34:AN43,BE34:BF43,BW34:BX43)+1)</f>
        <v>16</v>
      </c>
      <c r="CP34" s="584"/>
      <c r="CQ34" s="585" t="str">
        <f>IF('各会計、関係団体の財政状況及び健全化判断比率'!BS7="","",'各会計、関係団体の財政状況及び健全化判断比率'!BS7)</f>
        <v>霧島市土地開発公社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v>
      </c>
      <c r="DH34" s="586"/>
      <c r="DI34" s="190"/>
    </row>
    <row r="35" spans="1:113" ht="32.25" customHeight="1">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7</v>
      </c>
      <c r="AN35" s="584"/>
      <c r="AO35" s="585" t="str">
        <f>IF('各会計、関係団体の財政状況及び健全化判断比率'!B33="","",'各会計、関係団体の財政状況及び健全化判断比率'!B33)</f>
        <v>工業用水道事業会計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12</v>
      </c>
      <c r="BX35" s="584"/>
      <c r="BY35" s="585" t="str">
        <f>IF('各会計、関係団体の財政状況及び健全化判断比率'!B69="","",'各会計、関係団体の財政状況及び健全化判断比率'!B69)</f>
        <v>伊佐北姶良火葬場管理組合</v>
      </c>
      <c r="BZ35" s="585"/>
      <c r="CA35" s="585"/>
      <c r="CB35" s="585"/>
      <c r="CC35" s="585"/>
      <c r="CD35" s="585"/>
      <c r="CE35" s="585"/>
      <c r="CF35" s="585"/>
      <c r="CG35" s="585"/>
      <c r="CH35" s="585"/>
      <c r="CI35" s="585"/>
      <c r="CJ35" s="585"/>
      <c r="CK35" s="585"/>
      <c r="CL35" s="585"/>
      <c r="CM35" s="585"/>
      <c r="CN35" s="163"/>
      <c r="CO35" s="584">
        <f t="shared" ref="CO35:CO43" si="3">IF(CQ35="","",CO34+1)</f>
        <v>17</v>
      </c>
      <c r="CP35" s="584"/>
      <c r="CQ35" s="585" t="str">
        <f>IF('各会計、関係団体の財政状況及び健全化判断比率'!BS8="","",'各会計、関係団体の財政状況及び健全化判断比率'!BS8)</f>
        <v>霧島市施設管理公社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f t="shared" si="0"/>
        <v>8</v>
      </c>
      <c r="AN36" s="584"/>
      <c r="AO36" s="585" t="str">
        <f>IF('各会計、関係団体の財政状況及び健全化判断比率'!B34="","",'各会計、関係団体の財政状況及び健全化判断比率'!B34)</f>
        <v>病院事業会計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13</v>
      </c>
      <c r="BX36" s="584"/>
      <c r="BY36" s="585" t="str">
        <f>IF('各会計、関係団体の財政状況及び健全化判断比率'!B70="","",'各会計、関係団体の財政状況及び健全化判断比率'!B70)</f>
        <v>姶良・伊佐地区介護保険組合</v>
      </c>
      <c r="BZ36" s="585"/>
      <c r="CA36" s="585"/>
      <c r="CB36" s="585"/>
      <c r="CC36" s="585"/>
      <c r="CD36" s="585"/>
      <c r="CE36" s="585"/>
      <c r="CF36" s="585"/>
      <c r="CG36" s="585"/>
      <c r="CH36" s="585"/>
      <c r="CI36" s="585"/>
      <c r="CJ36" s="585"/>
      <c r="CK36" s="585"/>
      <c r="CL36" s="585"/>
      <c r="CM36" s="585"/>
      <c r="CN36" s="163"/>
      <c r="CO36" s="584">
        <f t="shared" si="3"/>
        <v>18</v>
      </c>
      <c r="CP36" s="584"/>
      <c r="CQ36" s="585" t="str">
        <f>IF('各会計、関係団体の財政状況及び健全化判断比率'!BS9="","",'各会計、関係団体の財政状況及び健全化判断比率'!BS9)</f>
        <v>霧島神話の里公園</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5</v>
      </c>
      <c r="V37" s="584"/>
      <c r="W37" s="585" t="str">
        <f>IF('各会計、関係団体の財政状況及び健全化判断比率'!B31="","",'各会計、関係団体の財政状況及び健全化判断比率'!B31)</f>
        <v>交通災害共済事業特別会計</v>
      </c>
      <c r="X37" s="585"/>
      <c r="Y37" s="585"/>
      <c r="Z37" s="585"/>
      <c r="AA37" s="585"/>
      <c r="AB37" s="585"/>
      <c r="AC37" s="585"/>
      <c r="AD37" s="585"/>
      <c r="AE37" s="585"/>
      <c r="AF37" s="585"/>
      <c r="AG37" s="585"/>
      <c r="AH37" s="585"/>
      <c r="AI37" s="585"/>
      <c r="AJ37" s="585"/>
      <c r="AK37" s="585"/>
      <c r="AL37" s="163"/>
      <c r="AM37" s="584">
        <f t="shared" si="0"/>
        <v>9</v>
      </c>
      <c r="AN37" s="584"/>
      <c r="AO37" s="585" t="str">
        <f>IF('各会計、関係団体の財政状況及び健全化判断比率'!B35="","",'各会計、関係団体の財政状況及び健全化判断比率'!B35)</f>
        <v>下水道事業会計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14</v>
      </c>
      <c r="BX37" s="584"/>
      <c r="BY37" s="585" t="str">
        <f>IF('各会計、関係団体の財政状況及び健全化判断比率'!B71="","",'各会計、関係団体の財政状況及び健全化判断比率'!B71)</f>
        <v>鹿児島県後期高齢者医療広域連合（一般会計）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15</v>
      </c>
      <c r="BX38" s="584"/>
      <c r="BY38" s="585" t="str">
        <f>IF('各会計、関係団体の財政状況及び健全化判断比率'!B72="","",'各会計、関係団体の財政状況及び健全化判断比率'!B72)</f>
        <v>鹿児島県後期高齢者医療広域連合（後期高齢者医療特別会計）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row r="46" spans="1:113">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row r="55" spans="5:113"/>
    <row r="56" spans="5:113"/>
  </sheetData>
  <sheetProtection algorithmName="SHA-512" hashValue="9XqzGuXX093pDFcu/lciP4jKPGu2GTTP5MePLXKAe1sprjo/CXl/3Wq7vEWi7bXR2R4QP9OXMmaxXXXxy/UVrA==" saltValue="8oxhT6/DUtu43nGG5DXk7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c r="A34" s="22"/>
      <c r="B34" s="31"/>
      <c r="C34" s="1136" t="s">
        <v>536</v>
      </c>
      <c r="D34" s="1136"/>
      <c r="E34" s="1137"/>
      <c r="F34" s="32">
        <v>11.15</v>
      </c>
      <c r="G34" s="33">
        <v>11.15</v>
      </c>
      <c r="H34" s="33">
        <v>11.43</v>
      </c>
      <c r="I34" s="33">
        <v>12.08</v>
      </c>
      <c r="J34" s="34">
        <v>12.42</v>
      </c>
      <c r="K34" s="22"/>
      <c r="L34" s="22"/>
      <c r="M34" s="22"/>
      <c r="N34" s="22"/>
      <c r="O34" s="22"/>
      <c r="P34" s="22"/>
    </row>
    <row r="35" spans="1:16" ht="39" customHeight="1">
      <c r="A35" s="22"/>
      <c r="B35" s="35"/>
      <c r="C35" s="1132" t="s">
        <v>537</v>
      </c>
      <c r="D35" s="1132"/>
      <c r="E35" s="1133"/>
      <c r="F35" s="36">
        <v>7.89</v>
      </c>
      <c r="G35" s="37">
        <v>8.85</v>
      </c>
      <c r="H35" s="37">
        <v>10.15</v>
      </c>
      <c r="I35" s="37">
        <v>9.2799999999999994</v>
      </c>
      <c r="J35" s="38">
        <v>8.6300000000000008</v>
      </c>
      <c r="K35" s="22"/>
      <c r="L35" s="22"/>
      <c r="M35" s="22"/>
      <c r="N35" s="22"/>
      <c r="O35" s="22"/>
      <c r="P35" s="22"/>
    </row>
    <row r="36" spans="1:16" ht="39" customHeight="1">
      <c r="A36" s="22"/>
      <c r="B36" s="35"/>
      <c r="C36" s="1132" t="s">
        <v>538</v>
      </c>
      <c r="D36" s="1132"/>
      <c r="E36" s="1133"/>
      <c r="F36" s="36">
        <v>7.39</v>
      </c>
      <c r="G36" s="37">
        <v>7.04</v>
      </c>
      <c r="H36" s="37">
        <v>5.61</v>
      </c>
      <c r="I36" s="37">
        <v>3.23</v>
      </c>
      <c r="J36" s="38">
        <v>4.1399999999999997</v>
      </c>
      <c r="K36" s="22"/>
      <c r="L36" s="22"/>
      <c r="M36" s="22"/>
      <c r="N36" s="22"/>
      <c r="O36" s="22"/>
      <c r="P36" s="22"/>
    </row>
    <row r="37" spans="1:16" ht="39" customHeight="1">
      <c r="A37" s="22"/>
      <c r="B37" s="35"/>
      <c r="C37" s="1132" t="s">
        <v>539</v>
      </c>
      <c r="D37" s="1132"/>
      <c r="E37" s="1133"/>
      <c r="F37" s="36">
        <v>1.24</v>
      </c>
      <c r="G37" s="37">
        <v>1.48</v>
      </c>
      <c r="H37" s="37">
        <v>1.64</v>
      </c>
      <c r="I37" s="37">
        <v>1.47</v>
      </c>
      <c r="J37" s="38">
        <v>1.02</v>
      </c>
      <c r="K37" s="22"/>
      <c r="L37" s="22"/>
      <c r="M37" s="22"/>
      <c r="N37" s="22"/>
      <c r="O37" s="22"/>
      <c r="P37" s="22"/>
    </row>
    <row r="38" spans="1:16" ht="39" customHeight="1">
      <c r="A38" s="22"/>
      <c r="B38" s="35"/>
      <c r="C38" s="1132" t="s">
        <v>540</v>
      </c>
      <c r="D38" s="1132"/>
      <c r="E38" s="1133"/>
      <c r="F38" s="36">
        <v>0.65</v>
      </c>
      <c r="G38" s="37">
        <v>0.92</v>
      </c>
      <c r="H38" s="37">
        <v>0.41</v>
      </c>
      <c r="I38" s="37">
        <v>0.48</v>
      </c>
      <c r="J38" s="38">
        <v>0.8</v>
      </c>
      <c r="K38" s="22"/>
      <c r="L38" s="22"/>
      <c r="M38" s="22"/>
      <c r="N38" s="22"/>
      <c r="O38" s="22"/>
      <c r="P38" s="22"/>
    </row>
    <row r="39" spans="1:16" ht="39" customHeight="1">
      <c r="A39" s="22"/>
      <c r="B39" s="35"/>
      <c r="C39" s="1132" t="s">
        <v>541</v>
      </c>
      <c r="D39" s="1132"/>
      <c r="E39" s="1133"/>
      <c r="F39" s="36">
        <v>0.13</v>
      </c>
      <c r="G39" s="37">
        <v>0.13</v>
      </c>
      <c r="H39" s="37">
        <v>0.15</v>
      </c>
      <c r="I39" s="37">
        <v>0.17</v>
      </c>
      <c r="J39" s="38">
        <v>0.18</v>
      </c>
      <c r="K39" s="22"/>
      <c r="L39" s="22"/>
      <c r="M39" s="22"/>
      <c r="N39" s="22"/>
      <c r="O39" s="22"/>
      <c r="P39" s="22"/>
    </row>
    <row r="40" spans="1:16" ht="39" customHeight="1">
      <c r="A40" s="22"/>
      <c r="B40" s="35"/>
      <c r="C40" s="1132" t="s">
        <v>542</v>
      </c>
      <c r="D40" s="1132"/>
      <c r="E40" s="1133"/>
      <c r="F40" s="36">
        <v>0.42</v>
      </c>
      <c r="G40" s="37">
        <v>0.27</v>
      </c>
      <c r="H40" s="37">
        <v>0.2</v>
      </c>
      <c r="I40" s="37">
        <v>0.49</v>
      </c>
      <c r="J40" s="38">
        <v>0.15</v>
      </c>
      <c r="K40" s="22"/>
      <c r="L40" s="22"/>
      <c r="M40" s="22"/>
      <c r="N40" s="22"/>
      <c r="O40" s="22"/>
      <c r="P40" s="22"/>
    </row>
    <row r="41" spans="1:16" ht="39" customHeight="1">
      <c r="A41" s="22"/>
      <c r="B41" s="35"/>
      <c r="C41" s="1132" t="s">
        <v>543</v>
      </c>
      <c r="D41" s="1132"/>
      <c r="E41" s="1133"/>
      <c r="F41" s="36">
        <v>0.04</v>
      </c>
      <c r="G41" s="37">
        <v>0.05</v>
      </c>
      <c r="H41" s="37">
        <v>0.06</v>
      </c>
      <c r="I41" s="37">
        <v>7.0000000000000007E-2</v>
      </c>
      <c r="J41" s="38">
        <v>7.0000000000000007E-2</v>
      </c>
      <c r="K41" s="22"/>
      <c r="L41" s="22"/>
      <c r="M41" s="22"/>
      <c r="N41" s="22"/>
      <c r="O41" s="22"/>
      <c r="P41" s="22"/>
    </row>
    <row r="42" spans="1:16" ht="39" customHeight="1">
      <c r="A42" s="22"/>
      <c r="B42" s="39"/>
      <c r="C42" s="1132" t="s">
        <v>544</v>
      </c>
      <c r="D42" s="1132"/>
      <c r="E42" s="1133"/>
      <c r="F42" s="36" t="s">
        <v>490</v>
      </c>
      <c r="G42" s="37" t="s">
        <v>490</v>
      </c>
      <c r="H42" s="37" t="s">
        <v>490</v>
      </c>
      <c r="I42" s="37" t="s">
        <v>490</v>
      </c>
      <c r="J42" s="38" t="s">
        <v>490</v>
      </c>
      <c r="K42" s="22"/>
      <c r="L42" s="22"/>
      <c r="M42" s="22"/>
      <c r="N42" s="22"/>
      <c r="O42" s="22"/>
      <c r="P42" s="22"/>
    </row>
    <row r="43" spans="1:16" ht="39" customHeight="1" thickBot="1">
      <c r="A43" s="22"/>
      <c r="B43" s="40"/>
      <c r="C43" s="1134" t="s">
        <v>545</v>
      </c>
      <c r="D43" s="1134"/>
      <c r="E43" s="1135"/>
      <c r="F43" s="41">
        <v>0.03</v>
      </c>
      <c r="G43" s="42">
        <v>0.02</v>
      </c>
      <c r="H43" s="42">
        <v>0.02</v>
      </c>
      <c r="I43" s="42">
        <v>0.04</v>
      </c>
      <c r="J43" s="43">
        <v>0.03</v>
      </c>
      <c r="K43" s="22"/>
      <c r="L43" s="22"/>
      <c r="M43" s="22"/>
      <c r="N43" s="22"/>
      <c r="O43" s="22"/>
      <c r="P43" s="22"/>
    </row>
    <row r="44" spans="1:16" ht="39" customHeight="1">
      <c r="A44" s="22"/>
      <c r="B44" s="44"/>
      <c r="C44" s="45"/>
      <c r="D44" s="45"/>
      <c r="E44" s="45"/>
      <c r="F44" s="22"/>
      <c r="G44" s="22"/>
      <c r="H44" s="22"/>
      <c r="I44" s="22"/>
      <c r="J44" s="22"/>
      <c r="K44" s="22"/>
      <c r="L44" s="22"/>
      <c r="M44" s="22"/>
      <c r="N44" s="22"/>
      <c r="O44" s="22"/>
      <c r="P44" s="22"/>
    </row>
    <row r="45" spans="1:16" ht="17.25">
      <c r="A45" s="22"/>
      <c r="B45" s="22"/>
      <c r="C45" s="22"/>
      <c r="D45" s="22"/>
      <c r="E45" s="22"/>
      <c r="F45" s="22"/>
      <c r="G45" s="22"/>
      <c r="H45" s="22"/>
      <c r="I45" s="22"/>
      <c r="J45" s="22"/>
      <c r="K45" s="22"/>
      <c r="L45" s="22"/>
      <c r="M45" s="22"/>
      <c r="N45" s="22"/>
      <c r="O45" s="22"/>
      <c r="P45" s="22"/>
    </row>
  </sheetData>
  <sheetProtection algorithmName="SHA-512" hashValue="aELfLPsat8354XK8RSiTb7vVSMkgImkHE1BlxLOw/2Kw2JXBbbPMjiQghth8PoDzrfzg1xW8XnM3LyBG5RHlAg==" saltValue="1l74VKM5gXS8H9Dx13yFE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c r="A1" s="46"/>
      <c r="B1" s="46"/>
      <c r="C1" s="46"/>
      <c r="D1" s="46"/>
      <c r="E1" s="46"/>
      <c r="F1" s="46"/>
      <c r="G1" s="46"/>
      <c r="H1" s="46"/>
      <c r="I1" s="46"/>
      <c r="J1" s="46"/>
      <c r="K1" s="46"/>
      <c r="L1" s="46"/>
      <c r="M1" s="46"/>
      <c r="N1" s="46"/>
      <c r="O1" s="46"/>
      <c r="P1" s="46"/>
      <c r="Q1" s="46"/>
      <c r="R1" s="46"/>
      <c r="S1" s="46"/>
      <c r="T1" s="46"/>
      <c r="U1" s="46"/>
    </row>
    <row r="2" spans="1:21" ht="13.5" customHeight="1">
      <c r="A2" s="46"/>
      <c r="B2" s="46"/>
      <c r="C2" s="46"/>
      <c r="D2" s="46"/>
      <c r="E2" s="46"/>
      <c r="F2" s="46"/>
      <c r="G2" s="46"/>
      <c r="H2" s="46"/>
      <c r="I2" s="46"/>
      <c r="J2" s="46"/>
      <c r="K2" s="46"/>
      <c r="L2" s="46"/>
      <c r="M2" s="46"/>
      <c r="N2" s="46"/>
      <c r="O2" s="46"/>
      <c r="P2" s="46"/>
      <c r="Q2" s="46"/>
      <c r="R2" s="46"/>
      <c r="S2" s="46"/>
      <c r="T2" s="46"/>
      <c r="U2" s="46"/>
    </row>
    <row r="3" spans="1:21" ht="13.5" customHeight="1">
      <c r="A3" s="46"/>
      <c r="B3" s="46"/>
      <c r="C3" s="46"/>
      <c r="D3" s="46"/>
      <c r="E3" s="46"/>
      <c r="F3" s="46"/>
      <c r="G3" s="46"/>
      <c r="H3" s="46"/>
      <c r="I3" s="46"/>
      <c r="J3" s="46"/>
      <c r="K3" s="46"/>
      <c r="L3" s="46"/>
      <c r="M3" s="46"/>
      <c r="N3" s="46"/>
      <c r="O3" s="46"/>
      <c r="P3" s="46"/>
      <c r="Q3" s="46"/>
      <c r="R3" s="46"/>
      <c r="S3" s="46"/>
      <c r="T3" s="46"/>
      <c r="U3" s="46"/>
    </row>
    <row r="4" spans="1:21" ht="13.5" customHeight="1">
      <c r="A4" s="46"/>
      <c r="B4" s="46"/>
      <c r="C4" s="46"/>
      <c r="D4" s="46"/>
      <c r="E4" s="46"/>
      <c r="F4" s="46"/>
      <c r="G4" s="46"/>
      <c r="H4" s="46"/>
      <c r="I4" s="46"/>
      <c r="J4" s="46"/>
      <c r="K4" s="46"/>
      <c r="L4" s="46"/>
      <c r="M4" s="46"/>
      <c r="N4" s="46"/>
      <c r="O4" s="46"/>
      <c r="P4" s="46"/>
      <c r="Q4" s="46"/>
      <c r="R4" s="46"/>
      <c r="S4" s="46"/>
      <c r="T4" s="46"/>
      <c r="U4" s="46"/>
    </row>
    <row r="5" spans="1:21" ht="13.5" customHeight="1">
      <c r="A5" s="46"/>
      <c r="B5" s="46"/>
      <c r="C5" s="46"/>
      <c r="D5" s="46"/>
      <c r="E5" s="46"/>
      <c r="F5" s="46"/>
      <c r="G5" s="46"/>
      <c r="H5" s="46"/>
      <c r="I5" s="46"/>
      <c r="J5" s="46"/>
      <c r="K5" s="46"/>
      <c r="L5" s="46"/>
      <c r="M5" s="46"/>
      <c r="N5" s="46"/>
      <c r="O5" s="46"/>
      <c r="P5" s="46"/>
      <c r="Q5" s="46"/>
      <c r="R5" s="46"/>
      <c r="S5" s="46"/>
      <c r="T5" s="46"/>
      <c r="U5" s="46"/>
    </row>
    <row r="6" spans="1:21" ht="13.5" customHeight="1">
      <c r="A6" s="46"/>
      <c r="B6" s="46"/>
      <c r="C6" s="46"/>
      <c r="D6" s="46"/>
      <c r="E6" s="46"/>
      <c r="F6" s="46"/>
      <c r="G6" s="46"/>
      <c r="H6" s="46"/>
      <c r="I6" s="46"/>
      <c r="J6" s="46"/>
      <c r="K6" s="46"/>
      <c r="L6" s="46"/>
      <c r="M6" s="46"/>
      <c r="N6" s="46"/>
      <c r="O6" s="46"/>
      <c r="P6" s="46"/>
      <c r="Q6" s="46"/>
      <c r="R6" s="46"/>
      <c r="S6" s="46"/>
      <c r="T6" s="46"/>
      <c r="U6" s="46"/>
    </row>
    <row r="7" spans="1:21" ht="13.5" customHeight="1">
      <c r="A7" s="46"/>
      <c r="B7" s="46"/>
      <c r="C7" s="46"/>
      <c r="D7" s="46"/>
      <c r="E7" s="46"/>
      <c r="F7" s="46"/>
      <c r="G7" s="46"/>
      <c r="H7" s="46"/>
      <c r="I7" s="46"/>
      <c r="J7" s="46"/>
      <c r="K7" s="46"/>
      <c r="L7" s="46"/>
      <c r="M7" s="46"/>
      <c r="N7" s="46"/>
      <c r="O7" s="46"/>
      <c r="P7" s="46"/>
      <c r="Q7" s="46"/>
      <c r="R7" s="46"/>
      <c r="S7" s="46"/>
      <c r="T7" s="46"/>
      <c r="U7" s="46"/>
    </row>
    <row r="8" spans="1:21" ht="13.5" customHeight="1">
      <c r="A8" s="46"/>
      <c r="B8" s="46"/>
      <c r="C8" s="46"/>
      <c r="D8" s="46"/>
      <c r="E8" s="46"/>
      <c r="F8" s="46"/>
      <c r="G8" s="46"/>
      <c r="H8" s="46"/>
      <c r="I8" s="46"/>
      <c r="J8" s="46"/>
      <c r="K8" s="46"/>
      <c r="L8" s="46"/>
      <c r="M8" s="46"/>
      <c r="N8" s="46"/>
      <c r="O8" s="46"/>
      <c r="P8" s="46"/>
      <c r="Q8" s="46"/>
      <c r="R8" s="46"/>
      <c r="S8" s="46"/>
      <c r="T8" s="46"/>
      <c r="U8" s="46"/>
    </row>
    <row r="9" spans="1:21" ht="13.5" customHeight="1">
      <c r="A9" s="46"/>
      <c r="B9" s="46"/>
      <c r="C9" s="46"/>
      <c r="D9" s="46"/>
      <c r="E9" s="46"/>
      <c r="F9" s="46"/>
      <c r="G9" s="46"/>
      <c r="H9" s="46"/>
      <c r="I9" s="46"/>
      <c r="J9" s="46"/>
      <c r="K9" s="46"/>
      <c r="L9" s="46"/>
      <c r="M9" s="46"/>
      <c r="N9" s="46"/>
      <c r="O9" s="46"/>
      <c r="P9" s="46"/>
      <c r="Q9" s="46"/>
      <c r="R9" s="46"/>
      <c r="S9" s="46"/>
      <c r="T9" s="46"/>
      <c r="U9" s="46"/>
    </row>
    <row r="10" spans="1:21" ht="13.5" customHeight="1">
      <c r="A10" s="46"/>
      <c r="B10" s="46"/>
      <c r="C10" s="46"/>
      <c r="D10" s="46"/>
      <c r="E10" s="46"/>
      <c r="F10" s="46"/>
      <c r="G10" s="46"/>
      <c r="H10" s="46"/>
      <c r="I10" s="46"/>
      <c r="J10" s="46"/>
      <c r="K10" s="46"/>
      <c r="L10" s="46"/>
      <c r="M10" s="46"/>
      <c r="N10" s="46"/>
      <c r="O10" s="46"/>
      <c r="P10" s="46"/>
      <c r="Q10" s="46"/>
      <c r="R10" s="46"/>
      <c r="S10" s="46"/>
      <c r="T10" s="46"/>
      <c r="U10" s="46"/>
    </row>
    <row r="11" spans="1:21" ht="13.5" customHeight="1">
      <c r="A11" s="46"/>
      <c r="B11" s="46"/>
      <c r="C11" s="46"/>
      <c r="D11" s="46"/>
      <c r="E11" s="46"/>
      <c r="F11" s="46"/>
      <c r="G11" s="46"/>
      <c r="H11" s="46"/>
      <c r="I11" s="46"/>
      <c r="J11" s="46"/>
      <c r="K11" s="46"/>
      <c r="L11" s="46"/>
      <c r="M11" s="46"/>
      <c r="N11" s="46"/>
      <c r="O11" s="46"/>
      <c r="P11" s="46"/>
      <c r="Q11" s="46"/>
      <c r="R11" s="46"/>
      <c r="S11" s="46"/>
      <c r="T11" s="46"/>
      <c r="U11" s="46"/>
    </row>
    <row r="12" spans="1:21" ht="13.5" customHeight="1">
      <c r="A12" s="46"/>
      <c r="B12" s="46"/>
      <c r="C12" s="46"/>
      <c r="D12" s="46"/>
      <c r="E12" s="46"/>
      <c r="F12" s="46"/>
      <c r="G12" s="46"/>
      <c r="H12" s="46"/>
      <c r="I12" s="46"/>
      <c r="J12" s="46"/>
      <c r="K12" s="46"/>
      <c r="L12" s="46"/>
      <c r="M12" s="46"/>
      <c r="N12" s="46"/>
      <c r="O12" s="46"/>
      <c r="P12" s="46"/>
      <c r="Q12" s="46"/>
      <c r="R12" s="46"/>
      <c r="S12" s="46"/>
      <c r="T12" s="46"/>
      <c r="U12" s="46"/>
    </row>
    <row r="13" spans="1:21" ht="13.5" customHeight="1">
      <c r="A13" s="46"/>
      <c r="B13" s="46"/>
      <c r="C13" s="46"/>
      <c r="D13" s="46"/>
      <c r="E13" s="46"/>
      <c r="F13" s="46"/>
      <c r="G13" s="46"/>
      <c r="H13" s="46"/>
      <c r="I13" s="46"/>
      <c r="J13" s="46"/>
      <c r="K13" s="46"/>
      <c r="L13" s="46"/>
      <c r="M13" s="46"/>
      <c r="N13" s="46"/>
      <c r="O13" s="46"/>
      <c r="P13" s="46"/>
      <c r="Q13" s="46"/>
      <c r="R13" s="46"/>
      <c r="S13" s="46"/>
      <c r="T13" s="46"/>
      <c r="U13" s="46"/>
    </row>
    <row r="14" spans="1:21" ht="13.5" customHeight="1">
      <c r="A14" s="46"/>
      <c r="B14" s="46"/>
      <c r="C14" s="46"/>
      <c r="D14" s="46"/>
      <c r="E14" s="46"/>
      <c r="F14" s="46"/>
      <c r="G14" s="46"/>
      <c r="H14" s="46"/>
      <c r="I14" s="46"/>
      <c r="J14" s="46"/>
      <c r="K14" s="46"/>
      <c r="L14" s="46"/>
      <c r="M14" s="46"/>
      <c r="N14" s="46"/>
      <c r="O14" s="46"/>
      <c r="P14" s="46"/>
      <c r="Q14" s="46"/>
      <c r="R14" s="46"/>
      <c r="S14" s="46"/>
      <c r="T14" s="46"/>
      <c r="U14" s="46"/>
    </row>
    <row r="15" spans="1:21" ht="13.5" customHeight="1">
      <c r="A15" s="46"/>
      <c r="B15" s="46"/>
      <c r="C15" s="46"/>
      <c r="D15" s="46"/>
      <c r="E15" s="46"/>
      <c r="F15" s="46"/>
      <c r="G15" s="46"/>
      <c r="H15" s="46"/>
      <c r="I15" s="46"/>
      <c r="J15" s="46"/>
      <c r="K15" s="46"/>
      <c r="L15" s="46"/>
      <c r="M15" s="46"/>
      <c r="N15" s="46"/>
      <c r="O15" s="46"/>
      <c r="P15" s="46"/>
      <c r="Q15" s="46"/>
      <c r="R15" s="46"/>
      <c r="S15" s="46"/>
      <c r="T15" s="46"/>
      <c r="U15" s="46"/>
    </row>
    <row r="16" spans="1:21" ht="13.5" customHeight="1">
      <c r="A16" s="46"/>
      <c r="B16" s="46"/>
      <c r="C16" s="46"/>
      <c r="D16" s="46"/>
      <c r="E16" s="46"/>
      <c r="F16" s="46"/>
      <c r="G16" s="46"/>
      <c r="H16" s="46"/>
      <c r="I16" s="46"/>
      <c r="J16" s="46"/>
      <c r="K16" s="46"/>
      <c r="L16" s="46"/>
      <c r="M16" s="46"/>
      <c r="N16" s="46"/>
      <c r="O16" s="46"/>
      <c r="P16" s="46"/>
      <c r="Q16" s="46"/>
      <c r="R16" s="46"/>
      <c r="S16" s="46"/>
      <c r="T16" s="46"/>
      <c r="U16" s="46"/>
    </row>
    <row r="17" spans="1:21" ht="13.5" customHeight="1">
      <c r="A17" s="46"/>
      <c r="B17" s="46"/>
      <c r="C17" s="46"/>
      <c r="D17" s="46"/>
      <c r="E17" s="46"/>
      <c r="F17" s="46"/>
      <c r="G17" s="46"/>
      <c r="H17" s="46"/>
      <c r="I17" s="46"/>
      <c r="J17" s="46"/>
      <c r="K17" s="46"/>
      <c r="L17" s="46"/>
      <c r="M17" s="46"/>
      <c r="N17" s="46"/>
      <c r="O17" s="46"/>
      <c r="P17" s="46"/>
      <c r="Q17" s="46"/>
      <c r="R17" s="46"/>
      <c r="S17" s="46"/>
      <c r="T17" s="46"/>
      <c r="U17" s="46"/>
    </row>
    <row r="18" spans="1:21" ht="13.5" customHeight="1">
      <c r="A18" s="46"/>
      <c r="B18" s="46"/>
      <c r="C18" s="46"/>
      <c r="D18" s="46"/>
      <c r="E18" s="46"/>
      <c r="F18" s="46"/>
      <c r="G18" s="46"/>
      <c r="H18" s="46"/>
      <c r="I18" s="46"/>
      <c r="J18" s="46"/>
      <c r="K18" s="46"/>
      <c r="L18" s="46"/>
      <c r="M18" s="46"/>
      <c r="N18" s="46"/>
      <c r="O18" s="46"/>
      <c r="P18" s="46"/>
      <c r="Q18" s="46"/>
      <c r="R18" s="46"/>
      <c r="S18" s="46"/>
      <c r="T18" s="46"/>
      <c r="U18" s="46"/>
    </row>
    <row r="19" spans="1:21" ht="13.5" customHeight="1">
      <c r="A19" s="46"/>
      <c r="B19" s="46"/>
      <c r="C19" s="46"/>
      <c r="D19" s="46"/>
      <c r="E19" s="46"/>
      <c r="F19" s="46"/>
      <c r="G19" s="46"/>
      <c r="H19" s="46"/>
      <c r="I19" s="46"/>
      <c r="J19" s="46"/>
      <c r="K19" s="46"/>
      <c r="L19" s="46"/>
      <c r="M19" s="46"/>
      <c r="N19" s="46"/>
      <c r="O19" s="46"/>
      <c r="P19" s="46"/>
      <c r="Q19" s="46"/>
      <c r="R19" s="46"/>
      <c r="S19" s="46"/>
      <c r="T19" s="46"/>
      <c r="U19" s="46"/>
    </row>
    <row r="20" spans="1:21" ht="13.5" customHeight="1">
      <c r="A20" s="46"/>
      <c r="B20" s="46"/>
      <c r="C20" s="46"/>
      <c r="D20" s="46"/>
      <c r="E20" s="46"/>
      <c r="F20" s="46"/>
      <c r="G20" s="46"/>
      <c r="H20" s="46"/>
      <c r="I20" s="46"/>
      <c r="J20" s="46"/>
      <c r="K20" s="46"/>
      <c r="L20" s="46"/>
      <c r="M20" s="46"/>
      <c r="N20" s="46"/>
      <c r="O20" s="46"/>
      <c r="P20" s="46"/>
      <c r="Q20" s="46"/>
      <c r="R20" s="46"/>
      <c r="S20" s="46"/>
      <c r="T20" s="46"/>
      <c r="U20" s="46"/>
    </row>
    <row r="21" spans="1:21" ht="13.5" customHeight="1">
      <c r="A21" s="46"/>
      <c r="B21" s="46"/>
      <c r="C21" s="46"/>
      <c r="D21" s="46"/>
      <c r="E21" s="46"/>
      <c r="F21" s="46"/>
      <c r="G21" s="46"/>
      <c r="H21" s="46"/>
      <c r="I21" s="46"/>
      <c r="J21" s="46"/>
      <c r="K21" s="46"/>
      <c r="L21" s="46"/>
      <c r="M21" s="46"/>
      <c r="N21" s="46"/>
      <c r="O21" s="46"/>
      <c r="P21" s="46"/>
      <c r="Q21" s="46"/>
      <c r="R21" s="46"/>
      <c r="S21" s="46"/>
      <c r="T21" s="46"/>
      <c r="U21" s="46"/>
    </row>
    <row r="22" spans="1:21" ht="13.5" customHeight="1">
      <c r="A22" s="46"/>
      <c r="B22" s="46"/>
      <c r="C22" s="46"/>
      <c r="D22" s="46"/>
      <c r="E22" s="46"/>
      <c r="F22" s="46"/>
      <c r="G22" s="46"/>
      <c r="H22" s="46"/>
      <c r="I22" s="46"/>
      <c r="J22" s="46"/>
      <c r="K22" s="46"/>
      <c r="L22" s="46"/>
      <c r="M22" s="46"/>
      <c r="N22" s="46"/>
      <c r="O22" s="46"/>
      <c r="P22" s="46"/>
      <c r="Q22" s="46"/>
      <c r="R22" s="46"/>
      <c r="S22" s="46"/>
      <c r="T22" s="46"/>
      <c r="U22" s="46"/>
    </row>
    <row r="23" spans="1:21" ht="13.5" customHeight="1">
      <c r="A23" s="46"/>
      <c r="B23" s="46"/>
      <c r="C23" s="46"/>
      <c r="D23" s="46"/>
      <c r="E23" s="46"/>
      <c r="F23" s="46"/>
      <c r="G23" s="46"/>
      <c r="H23" s="46"/>
      <c r="I23" s="46"/>
      <c r="J23" s="46"/>
      <c r="K23" s="46"/>
      <c r="L23" s="46"/>
      <c r="M23" s="46"/>
      <c r="N23" s="46"/>
      <c r="O23" s="46"/>
      <c r="P23" s="46"/>
      <c r="Q23" s="46"/>
      <c r="R23" s="46"/>
      <c r="S23" s="46"/>
      <c r="T23" s="46"/>
      <c r="U23" s="46"/>
    </row>
    <row r="24" spans="1:21" ht="13.5" customHeight="1">
      <c r="A24" s="46"/>
      <c r="B24" s="46"/>
      <c r="C24" s="46"/>
      <c r="D24" s="46"/>
      <c r="E24" s="46"/>
      <c r="F24" s="46"/>
      <c r="G24" s="46"/>
      <c r="H24" s="46"/>
      <c r="I24" s="46"/>
      <c r="J24" s="46"/>
      <c r="K24" s="46"/>
      <c r="L24" s="46"/>
      <c r="M24" s="46"/>
      <c r="N24" s="46"/>
      <c r="O24" s="46"/>
      <c r="P24" s="46"/>
      <c r="Q24" s="46"/>
      <c r="R24" s="46"/>
      <c r="S24" s="46"/>
      <c r="T24" s="46"/>
      <c r="U24" s="46"/>
    </row>
    <row r="25" spans="1:21" ht="13.5" customHeight="1">
      <c r="A25" s="46"/>
      <c r="B25" s="46"/>
      <c r="C25" s="46"/>
      <c r="D25" s="46"/>
      <c r="E25" s="46"/>
      <c r="F25" s="46"/>
      <c r="G25" s="46"/>
      <c r="H25" s="46"/>
      <c r="I25" s="46"/>
      <c r="J25" s="46"/>
      <c r="K25" s="46"/>
      <c r="L25" s="46"/>
      <c r="M25" s="46"/>
      <c r="N25" s="46"/>
      <c r="O25" s="46"/>
      <c r="P25" s="46"/>
      <c r="Q25" s="46"/>
      <c r="R25" s="46"/>
      <c r="S25" s="46"/>
      <c r="T25" s="46"/>
      <c r="U25" s="46"/>
    </row>
    <row r="26" spans="1:21" ht="13.5" customHeight="1">
      <c r="A26" s="46"/>
      <c r="B26" s="46"/>
      <c r="C26" s="46"/>
      <c r="D26" s="46"/>
      <c r="E26" s="46"/>
      <c r="F26" s="46"/>
      <c r="G26" s="46"/>
      <c r="H26" s="46"/>
      <c r="I26" s="46"/>
      <c r="J26" s="46"/>
      <c r="K26" s="46"/>
      <c r="L26" s="46"/>
      <c r="M26" s="46"/>
      <c r="N26" s="46"/>
      <c r="O26" s="46"/>
      <c r="P26" s="46"/>
      <c r="Q26" s="46"/>
      <c r="R26" s="46"/>
      <c r="S26" s="46"/>
      <c r="T26" s="46"/>
      <c r="U26" s="46"/>
    </row>
    <row r="27" spans="1:21" ht="13.5" customHeight="1">
      <c r="A27" s="46"/>
      <c r="B27" s="46"/>
      <c r="C27" s="46"/>
      <c r="D27" s="46"/>
      <c r="E27" s="46"/>
      <c r="F27" s="46"/>
      <c r="G27" s="46"/>
      <c r="H27" s="46"/>
      <c r="I27" s="46"/>
      <c r="J27" s="46"/>
      <c r="K27" s="46"/>
      <c r="L27" s="46"/>
      <c r="M27" s="46"/>
      <c r="N27" s="46"/>
      <c r="O27" s="46"/>
      <c r="P27" s="46"/>
      <c r="Q27" s="46"/>
      <c r="R27" s="46"/>
      <c r="S27" s="46"/>
      <c r="T27" s="46"/>
      <c r="U27" s="46"/>
    </row>
    <row r="28" spans="1:21" ht="13.5" customHeight="1">
      <c r="A28" s="46"/>
      <c r="B28" s="46"/>
      <c r="C28" s="46"/>
      <c r="D28" s="46"/>
      <c r="E28" s="46"/>
      <c r="F28" s="46"/>
      <c r="G28" s="46"/>
      <c r="H28" s="46"/>
      <c r="I28" s="46"/>
      <c r="J28" s="46"/>
      <c r="K28" s="46"/>
      <c r="L28" s="46"/>
      <c r="M28" s="46"/>
      <c r="N28" s="46"/>
      <c r="O28" s="46"/>
      <c r="P28" s="46"/>
      <c r="Q28" s="46"/>
      <c r="R28" s="46"/>
      <c r="S28" s="46"/>
      <c r="T28" s="46"/>
      <c r="U28" s="46"/>
    </row>
    <row r="29" spans="1:21" ht="13.5" customHeight="1">
      <c r="A29" s="46"/>
      <c r="B29" s="46"/>
      <c r="C29" s="46"/>
      <c r="D29" s="46"/>
      <c r="E29" s="46"/>
      <c r="F29" s="46"/>
      <c r="G29" s="46"/>
      <c r="H29" s="46"/>
      <c r="I29" s="46"/>
      <c r="J29" s="46"/>
      <c r="K29" s="46"/>
      <c r="L29" s="46"/>
      <c r="M29" s="46"/>
      <c r="N29" s="46"/>
      <c r="O29" s="46"/>
      <c r="P29" s="46"/>
      <c r="Q29" s="46"/>
      <c r="R29" s="46"/>
      <c r="S29" s="46"/>
      <c r="T29" s="46"/>
      <c r="U29" s="46"/>
    </row>
    <row r="30" spans="1:21" ht="13.5" customHeight="1">
      <c r="A30" s="46"/>
      <c r="B30" s="46"/>
      <c r="C30" s="46"/>
      <c r="D30" s="46"/>
      <c r="E30" s="46"/>
      <c r="F30" s="46"/>
      <c r="G30" s="46"/>
      <c r="H30" s="46"/>
      <c r="I30" s="46"/>
      <c r="J30" s="46"/>
      <c r="K30" s="46"/>
      <c r="L30" s="46"/>
      <c r="M30" s="46"/>
      <c r="N30" s="46"/>
      <c r="O30" s="46"/>
      <c r="P30" s="46"/>
      <c r="Q30" s="46"/>
      <c r="R30" s="46"/>
      <c r="S30" s="46"/>
      <c r="T30" s="46"/>
      <c r="U30" s="46"/>
    </row>
    <row r="31" spans="1:21" ht="13.5" customHeight="1">
      <c r="A31" s="46"/>
      <c r="B31" s="46"/>
      <c r="C31" s="46"/>
      <c r="D31" s="46"/>
      <c r="E31" s="46"/>
      <c r="F31" s="46"/>
      <c r="G31" s="46"/>
      <c r="H31" s="46"/>
      <c r="I31" s="46"/>
      <c r="J31" s="46"/>
      <c r="K31" s="46"/>
      <c r="L31" s="46"/>
      <c r="M31" s="46"/>
      <c r="N31" s="46"/>
      <c r="O31" s="46"/>
      <c r="P31" s="46"/>
      <c r="Q31" s="46"/>
      <c r="R31" s="46"/>
      <c r="S31" s="46"/>
      <c r="T31" s="46"/>
      <c r="U31" s="46"/>
    </row>
    <row r="32" spans="1:21" ht="13.5" customHeight="1">
      <c r="A32" s="46"/>
      <c r="B32" s="46"/>
      <c r="C32" s="46"/>
      <c r="D32" s="46"/>
      <c r="E32" s="46"/>
      <c r="F32" s="46"/>
      <c r="G32" s="46"/>
      <c r="H32" s="46"/>
      <c r="I32" s="46"/>
      <c r="J32" s="46"/>
      <c r="K32" s="46"/>
      <c r="L32" s="46"/>
      <c r="M32" s="46"/>
      <c r="N32" s="46"/>
      <c r="O32" s="46"/>
      <c r="P32" s="46"/>
      <c r="Q32" s="46"/>
      <c r="R32" s="46"/>
      <c r="S32" s="46"/>
      <c r="T32" s="46"/>
      <c r="U32" s="46"/>
    </row>
    <row r="33" spans="1:21" ht="13.5" customHeight="1">
      <c r="A33" s="46"/>
      <c r="B33" s="46"/>
      <c r="C33" s="46"/>
      <c r="D33" s="46"/>
      <c r="E33" s="46"/>
      <c r="F33" s="46"/>
      <c r="G33" s="46"/>
      <c r="H33" s="46"/>
      <c r="I33" s="46"/>
      <c r="J33" s="46"/>
      <c r="K33" s="46"/>
      <c r="L33" s="46"/>
      <c r="M33" s="46"/>
      <c r="N33" s="46"/>
      <c r="O33" s="46"/>
      <c r="P33" s="46"/>
      <c r="Q33" s="46"/>
      <c r="R33" s="46"/>
      <c r="S33" s="46"/>
      <c r="T33" s="46"/>
      <c r="U33" s="46"/>
    </row>
    <row r="34" spans="1:21" ht="13.5" customHeight="1">
      <c r="A34" s="46"/>
      <c r="B34" s="46"/>
      <c r="C34" s="46"/>
      <c r="D34" s="46"/>
      <c r="E34" s="46"/>
      <c r="F34" s="46"/>
      <c r="G34" s="46"/>
      <c r="H34" s="46"/>
      <c r="I34" s="46"/>
      <c r="J34" s="46"/>
      <c r="K34" s="46"/>
      <c r="L34" s="46"/>
      <c r="M34" s="46"/>
      <c r="N34" s="46"/>
      <c r="O34" s="46"/>
      <c r="P34" s="46"/>
      <c r="Q34" s="46"/>
      <c r="R34" s="46"/>
      <c r="S34" s="46"/>
      <c r="T34" s="46"/>
      <c r="U34" s="46"/>
    </row>
    <row r="35" spans="1:21" ht="13.5" customHeight="1">
      <c r="A35" s="46"/>
      <c r="B35" s="46"/>
      <c r="C35" s="46"/>
      <c r="D35" s="46"/>
      <c r="E35" s="46"/>
      <c r="F35" s="46"/>
      <c r="G35" s="46"/>
      <c r="H35" s="46"/>
      <c r="I35" s="46"/>
      <c r="J35" s="46"/>
      <c r="K35" s="46"/>
      <c r="L35" s="46"/>
      <c r="M35" s="46"/>
      <c r="N35" s="46"/>
      <c r="O35" s="46"/>
      <c r="P35" s="46"/>
      <c r="Q35" s="46"/>
      <c r="R35" s="46"/>
      <c r="S35" s="46"/>
      <c r="T35" s="46"/>
      <c r="U35" s="46"/>
    </row>
    <row r="36" spans="1:21" ht="13.5" customHeight="1">
      <c r="A36" s="46"/>
      <c r="B36" s="46"/>
      <c r="C36" s="46"/>
      <c r="D36" s="46"/>
      <c r="E36" s="46"/>
      <c r="F36" s="46"/>
      <c r="G36" s="46"/>
      <c r="H36" s="46"/>
      <c r="I36" s="46"/>
      <c r="J36" s="46"/>
      <c r="K36" s="46"/>
      <c r="L36" s="46"/>
      <c r="M36" s="46"/>
      <c r="N36" s="46"/>
      <c r="O36" s="46"/>
      <c r="P36" s="46"/>
      <c r="Q36" s="46"/>
      <c r="R36" s="46"/>
      <c r="S36" s="46"/>
      <c r="T36" s="46"/>
      <c r="U36" s="46"/>
    </row>
    <row r="37" spans="1:21" ht="13.5" customHeight="1">
      <c r="A37" s="46"/>
      <c r="B37" s="46"/>
      <c r="C37" s="46"/>
      <c r="D37" s="46"/>
      <c r="E37" s="46"/>
      <c r="F37" s="46"/>
      <c r="G37" s="46"/>
      <c r="H37" s="46"/>
      <c r="I37" s="46"/>
      <c r="J37" s="46"/>
      <c r="K37" s="46"/>
      <c r="L37" s="46"/>
      <c r="M37" s="46"/>
      <c r="N37" s="46"/>
      <c r="O37" s="46"/>
      <c r="P37" s="46"/>
      <c r="Q37" s="46"/>
      <c r="R37" s="46"/>
      <c r="S37" s="46"/>
      <c r="T37" s="46"/>
      <c r="U37" s="46"/>
    </row>
    <row r="38" spans="1:21" ht="13.5" customHeight="1">
      <c r="A38" s="46"/>
      <c r="B38" s="46"/>
      <c r="C38" s="46"/>
      <c r="D38" s="46"/>
      <c r="E38" s="46"/>
      <c r="F38" s="46"/>
      <c r="G38" s="46"/>
      <c r="H38" s="46"/>
      <c r="I38" s="46"/>
      <c r="J38" s="46"/>
      <c r="K38" s="46"/>
      <c r="L38" s="46"/>
      <c r="M38" s="46"/>
      <c r="N38" s="46"/>
      <c r="O38" s="46"/>
      <c r="P38" s="46"/>
      <c r="Q38" s="46"/>
      <c r="R38" s="46"/>
      <c r="S38" s="46"/>
      <c r="T38" s="46"/>
      <c r="U38" s="46"/>
    </row>
    <row r="39" spans="1:21" ht="13.5" customHeight="1">
      <c r="A39" s="46"/>
      <c r="B39" s="46"/>
      <c r="C39" s="46"/>
      <c r="D39" s="46"/>
      <c r="E39" s="46"/>
      <c r="F39" s="46"/>
      <c r="G39" s="46"/>
      <c r="H39" s="46"/>
      <c r="I39" s="46"/>
      <c r="J39" s="46"/>
      <c r="K39" s="46"/>
      <c r="L39" s="46"/>
      <c r="M39" s="46"/>
      <c r="N39" s="46"/>
      <c r="O39" s="46"/>
      <c r="P39" s="46"/>
      <c r="Q39" s="46"/>
      <c r="R39" s="46"/>
      <c r="S39" s="46"/>
      <c r="T39" s="46"/>
      <c r="U39" s="46"/>
    </row>
    <row r="40" spans="1:21" ht="13.5" customHeight="1">
      <c r="A40" s="46"/>
      <c r="B40" s="46"/>
      <c r="C40" s="46"/>
      <c r="D40" s="46"/>
      <c r="E40" s="46"/>
      <c r="F40" s="46"/>
      <c r="G40" s="46"/>
      <c r="H40" s="46"/>
      <c r="I40" s="46"/>
      <c r="J40" s="46"/>
      <c r="K40" s="46"/>
      <c r="L40" s="46"/>
      <c r="M40" s="46"/>
      <c r="N40" s="46"/>
      <c r="O40" s="46"/>
      <c r="P40" s="46"/>
      <c r="Q40" s="46"/>
      <c r="R40" s="46"/>
      <c r="S40" s="46"/>
      <c r="T40" s="46"/>
      <c r="U40" s="46"/>
    </row>
    <row r="41" spans="1:21" ht="13.5" customHeight="1">
      <c r="A41" s="46"/>
      <c r="B41" s="46"/>
      <c r="C41" s="46"/>
      <c r="D41" s="46"/>
      <c r="E41" s="46"/>
      <c r="F41" s="46"/>
      <c r="G41" s="46"/>
      <c r="H41" s="46"/>
      <c r="I41" s="46"/>
      <c r="J41" s="46"/>
      <c r="K41" s="46"/>
      <c r="L41" s="46"/>
      <c r="M41" s="46"/>
      <c r="N41" s="46"/>
      <c r="O41" s="46"/>
      <c r="P41" s="46"/>
      <c r="Q41" s="46"/>
      <c r="R41" s="46"/>
      <c r="S41" s="46"/>
      <c r="T41" s="46"/>
      <c r="U41" s="46"/>
    </row>
    <row r="42" spans="1:21" ht="13.5" customHeight="1">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c r="A44" s="46"/>
      <c r="B44" s="49" t="s">
        <v>8</v>
      </c>
      <c r="C44" s="50"/>
      <c r="D44" s="50"/>
      <c r="E44" s="51"/>
      <c r="F44" s="51"/>
      <c r="G44" s="51"/>
      <c r="H44" s="51"/>
      <c r="I44" s="51"/>
      <c r="J44" s="52" t="s">
        <v>2</v>
      </c>
      <c r="K44" s="53" t="s">
        <v>529</v>
      </c>
      <c r="L44" s="54" t="s">
        <v>530</v>
      </c>
      <c r="M44" s="54" t="s">
        <v>531</v>
      </c>
      <c r="N44" s="54" t="s">
        <v>532</v>
      </c>
      <c r="O44" s="55" t="s">
        <v>533</v>
      </c>
      <c r="P44" s="46"/>
      <c r="Q44" s="46"/>
      <c r="R44" s="46"/>
      <c r="S44" s="46"/>
      <c r="T44" s="46"/>
      <c r="U44" s="46"/>
    </row>
    <row r="45" spans="1:21" ht="30.75" customHeight="1">
      <c r="A45" s="46"/>
      <c r="B45" s="1138" t="s">
        <v>9</v>
      </c>
      <c r="C45" s="1139"/>
      <c r="D45" s="56"/>
      <c r="E45" s="1144" t="s">
        <v>10</v>
      </c>
      <c r="F45" s="1144"/>
      <c r="G45" s="1144"/>
      <c r="H45" s="1144"/>
      <c r="I45" s="1144"/>
      <c r="J45" s="1145"/>
      <c r="K45" s="57">
        <v>6799</v>
      </c>
      <c r="L45" s="58">
        <v>6839</v>
      </c>
      <c r="M45" s="58">
        <v>6559</v>
      </c>
      <c r="N45" s="58">
        <v>6191</v>
      </c>
      <c r="O45" s="59">
        <v>5796</v>
      </c>
      <c r="P45" s="46"/>
      <c r="Q45" s="46"/>
      <c r="R45" s="46"/>
      <c r="S45" s="46"/>
      <c r="T45" s="46"/>
      <c r="U45" s="46"/>
    </row>
    <row r="46" spans="1:21" ht="30.75" customHeight="1">
      <c r="A46" s="46"/>
      <c r="B46" s="1140"/>
      <c r="C46" s="1141"/>
      <c r="D46" s="60"/>
      <c r="E46" s="1146" t="s">
        <v>11</v>
      </c>
      <c r="F46" s="1146"/>
      <c r="G46" s="1146"/>
      <c r="H46" s="1146"/>
      <c r="I46" s="1146"/>
      <c r="J46" s="1147"/>
      <c r="K46" s="61" t="s">
        <v>490</v>
      </c>
      <c r="L46" s="62" t="s">
        <v>490</v>
      </c>
      <c r="M46" s="62" t="s">
        <v>490</v>
      </c>
      <c r="N46" s="62" t="s">
        <v>490</v>
      </c>
      <c r="O46" s="63" t="s">
        <v>490</v>
      </c>
      <c r="P46" s="46"/>
      <c r="Q46" s="46"/>
      <c r="R46" s="46"/>
      <c r="S46" s="46"/>
      <c r="T46" s="46"/>
      <c r="U46" s="46"/>
    </row>
    <row r="47" spans="1:21" ht="30.75" customHeight="1">
      <c r="A47" s="46"/>
      <c r="B47" s="1140"/>
      <c r="C47" s="1141"/>
      <c r="D47" s="60"/>
      <c r="E47" s="1146" t="s">
        <v>12</v>
      </c>
      <c r="F47" s="1146"/>
      <c r="G47" s="1146"/>
      <c r="H47" s="1146"/>
      <c r="I47" s="1146"/>
      <c r="J47" s="1147"/>
      <c r="K47" s="61" t="s">
        <v>490</v>
      </c>
      <c r="L47" s="62" t="s">
        <v>490</v>
      </c>
      <c r="M47" s="62" t="s">
        <v>490</v>
      </c>
      <c r="N47" s="62" t="s">
        <v>490</v>
      </c>
      <c r="O47" s="63" t="s">
        <v>490</v>
      </c>
      <c r="P47" s="46"/>
      <c r="Q47" s="46"/>
      <c r="R47" s="46"/>
      <c r="S47" s="46"/>
      <c r="T47" s="46"/>
      <c r="U47" s="46"/>
    </row>
    <row r="48" spans="1:21" ht="30.75" customHeight="1">
      <c r="A48" s="46"/>
      <c r="B48" s="1140"/>
      <c r="C48" s="1141"/>
      <c r="D48" s="60"/>
      <c r="E48" s="1146" t="s">
        <v>13</v>
      </c>
      <c r="F48" s="1146"/>
      <c r="G48" s="1146"/>
      <c r="H48" s="1146"/>
      <c r="I48" s="1146"/>
      <c r="J48" s="1147"/>
      <c r="K48" s="61">
        <v>744</v>
      </c>
      <c r="L48" s="62">
        <v>702</v>
      </c>
      <c r="M48" s="62">
        <v>634</v>
      </c>
      <c r="N48" s="62">
        <v>568</v>
      </c>
      <c r="O48" s="63">
        <v>674</v>
      </c>
      <c r="P48" s="46"/>
      <c r="Q48" s="46"/>
      <c r="R48" s="46"/>
      <c r="S48" s="46"/>
      <c r="T48" s="46"/>
      <c r="U48" s="46"/>
    </row>
    <row r="49" spans="1:21" ht="30.75" customHeight="1">
      <c r="A49" s="46"/>
      <c r="B49" s="1140"/>
      <c r="C49" s="1141"/>
      <c r="D49" s="60"/>
      <c r="E49" s="1146" t="s">
        <v>14</v>
      </c>
      <c r="F49" s="1146"/>
      <c r="G49" s="1146"/>
      <c r="H49" s="1146"/>
      <c r="I49" s="1146"/>
      <c r="J49" s="1147"/>
      <c r="K49" s="61" t="s">
        <v>490</v>
      </c>
      <c r="L49" s="62" t="s">
        <v>490</v>
      </c>
      <c r="M49" s="62" t="s">
        <v>490</v>
      </c>
      <c r="N49" s="62" t="s">
        <v>490</v>
      </c>
      <c r="O49" s="63" t="s">
        <v>490</v>
      </c>
      <c r="P49" s="46"/>
      <c r="Q49" s="46"/>
      <c r="R49" s="46"/>
      <c r="S49" s="46"/>
      <c r="T49" s="46"/>
      <c r="U49" s="46"/>
    </row>
    <row r="50" spans="1:21" ht="30.75" customHeight="1">
      <c r="A50" s="46"/>
      <c r="B50" s="1140"/>
      <c r="C50" s="1141"/>
      <c r="D50" s="60"/>
      <c r="E50" s="1146" t="s">
        <v>15</v>
      </c>
      <c r="F50" s="1146"/>
      <c r="G50" s="1146"/>
      <c r="H50" s="1146"/>
      <c r="I50" s="1146"/>
      <c r="J50" s="1147"/>
      <c r="K50" s="61">
        <v>2</v>
      </c>
      <c r="L50" s="62">
        <v>2</v>
      </c>
      <c r="M50" s="62">
        <v>1</v>
      </c>
      <c r="N50" s="62">
        <v>2</v>
      </c>
      <c r="O50" s="63">
        <v>2</v>
      </c>
      <c r="P50" s="46"/>
      <c r="Q50" s="46"/>
      <c r="R50" s="46"/>
      <c r="S50" s="46"/>
      <c r="T50" s="46"/>
      <c r="U50" s="46"/>
    </row>
    <row r="51" spans="1:21" ht="30.75" customHeight="1">
      <c r="A51" s="46"/>
      <c r="B51" s="1142"/>
      <c r="C51" s="1143"/>
      <c r="D51" s="64"/>
      <c r="E51" s="1146" t="s">
        <v>16</v>
      </c>
      <c r="F51" s="1146"/>
      <c r="G51" s="1146"/>
      <c r="H51" s="1146"/>
      <c r="I51" s="1146"/>
      <c r="J51" s="1147"/>
      <c r="K51" s="61" t="s">
        <v>490</v>
      </c>
      <c r="L51" s="62" t="s">
        <v>490</v>
      </c>
      <c r="M51" s="62" t="s">
        <v>490</v>
      </c>
      <c r="N51" s="62" t="s">
        <v>490</v>
      </c>
      <c r="O51" s="63" t="s">
        <v>490</v>
      </c>
      <c r="P51" s="46"/>
      <c r="Q51" s="46"/>
      <c r="R51" s="46"/>
      <c r="S51" s="46"/>
      <c r="T51" s="46"/>
      <c r="U51" s="46"/>
    </row>
    <row r="52" spans="1:21" ht="30.75" customHeight="1">
      <c r="A52" s="46"/>
      <c r="B52" s="1148" t="s">
        <v>17</v>
      </c>
      <c r="C52" s="1149"/>
      <c r="D52" s="64"/>
      <c r="E52" s="1146" t="s">
        <v>18</v>
      </c>
      <c r="F52" s="1146"/>
      <c r="G52" s="1146"/>
      <c r="H52" s="1146"/>
      <c r="I52" s="1146"/>
      <c r="J52" s="1147"/>
      <c r="K52" s="61">
        <v>5598</v>
      </c>
      <c r="L52" s="62">
        <v>5462</v>
      </c>
      <c r="M52" s="62">
        <v>5392</v>
      </c>
      <c r="N52" s="62">
        <v>5179</v>
      </c>
      <c r="O52" s="63">
        <v>4906</v>
      </c>
      <c r="P52" s="46"/>
      <c r="Q52" s="46"/>
      <c r="R52" s="46"/>
      <c r="S52" s="46"/>
      <c r="T52" s="46"/>
      <c r="U52" s="46"/>
    </row>
    <row r="53" spans="1:21" ht="30.75" customHeight="1" thickBot="1">
      <c r="A53" s="46"/>
      <c r="B53" s="1150" t="s">
        <v>19</v>
      </c>
      <c r="C53" s="1151"/>
      <c r="D53" s="65"/>
      <c r="E53" s="1152" t="s">
        <v>20</v>
      </c>
      <c r="F53" s="1152"/>
      <c r="G53" s="1152"/>
      <c r="H53" s="1152"/>
      <c r="I53" s="1152"/>
      <c r="J53" s="1153"/>
      <c r="K53" s="66">
        <v>1947</v>
      </c>
      <c r="L53" s="67">
        <v>2081</v>
      </c>
      <c r="M53" s="67">
        <v>1802</v>
      </c>
      <c r="N53" s="67">
        <v>1582</v>
      </c>
      <c r="O53" s="68">
        <v>1566</v>
      </c>
      <c r="P53" s="46"/>
      <c r="Q53" s="46"/>
      <c r="R53" s="46"/>
      <c r="S53" s="46"/>
      <c r="T53" s="46"/>
      <c r="U53" s="46"/>
    </row>
    <row r="54" spans="1:21" ht="24" customHeight="1">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c r="A57" s="46"/>
      <c r="B57" s="74"/>
      <c r="C57" s="75"/>
      <c r="D57" s="75"/>
      <c r="E57" s="76"/>
      <c r="F57" s="76"/>
      <c r="G57" s="76"/>
      <c r="H57" s="76"/>
      <c r="I57" s="76"/>
      <c r="J57" s="77" t="s">
        <v>2</v>
      </c>
      <c r="K57" s="78" t="s">
        <v>546</v>
      </c>
      <c r="L57" s="79" t="s">
        <v>547</v>
      </c>
      <c r="M57" s="79" t="s">
        <v>548</v>
      </c>
      <c r="N57" s="79" t="s">
        <v>549</v>
      </c>
      <c r="O57" s="80" t="s">
        <v>550</v>
      </c>
      <c r="P57" s="46"/>
      <c r="Q57" s="46"/>
      <c r="R57" s="46"/>
      <c r="S57" s="46"/>
      <c r="T57" s="46"/>
      <c r="U57" s="46"/>
    </row>
    <row r="58" spans="1:21" ht="31.5" customHeight="1">
      <c r="B58" s="1154" t="s">
        <v>24</v>
      </c>
      <c r="C58" s="1155"/>
      <c r="D58" s="1160" t="s">
        <v>25</v>
      </c>
      <c r="E58" s="1161"/>
      <c r="F58" s="1161"/>
      <c r="G58" s="1161"/>
      <c r="H58" s="1161"/>
      <c r="I58" s="1161"/>
      <c r="J58" s="1162"/>
      <c r="K58" s="81"/>
      <c r="L58" s="82"/>
      <c r="M58" s="82"/>
      <c r="N58" s="82"/>
      <c r="O58" s="83"/>
    </row>
    <row r="59" spans="1:21" ht="31.5" customHeight="1">
      <c r="B59" s="1156"/>
      <c r="C59" s="1157"/>
      <c r="D59" s="1163" t="s">
        <v>26</v>
      </c>
      <c r="E59" s="1164"/>
      <c r="F59" s="1164"/>
      <c r="G59" s="1164"/>
      <c r="H59" s="1164"/>
      <c r="I59" s="1164"/>
      <c r="J59" s="1165"/>
      <c r="K59" s="84"/>
      <c r="L59" s="85"/>
      <c r="M59" s="85"/>
      <c r="N59" s="85"/>
      <c r="O59" s="86"/>
    </row>
    <row r="60" spans="1:21" ht="31.5" customHeight="1" thickBot="1">
      <c r="B60" s="1158"/>
      <c r="C60" s="1159"/>
      <c r="D60" s="1166" t="s">
        <v>27</v>
      </c>
      <c r="E60" s="1167"/>
      <c r="F60" s="1167"/>
      <c r="G60" s="1167"/>
      <c r="H60" s="1167"/>
      <c r="I60" s="1167"/>
      <c r="J60" s="1168"/>
      <c r="K60" s="87"/>
      <c r="L60" s="88"/>
      <c r="M60" s="88"/>
      <c r="N60" s="88"/>
      <c r="O60" s="89"/>
    </row>
    <row r="61" spans="1:21" ht="24" customHeight="1">
      <c r="B61" s="90"/>
      <c r="C61" s="90"/>
      <c r="D61" s="91" t="s">
        <v>28</v>
      </c>
      <c r="E61" s="92"/>
      <c r="F61" s="92"/>
      <c r="G61" s="92"/>
      <c r="H61" s="92"/>
      <c r="I61" s="92"/>
      <c r="J61" s="92"/>
      <c r="K61" s="92"/>
      <c r="L61" s="92"/>
      <c r="M61" s="92"/>
      <c r="N61" s="92"/>
      <c r="O61" s="92"/>
    </row>
    <row r="62" spans="1:21" ht="24" customHeight="1">
      <c r="B62" s="93"/>
      <c r="C62" s="93"/>
      <c r="D62" s="91" t="s">
        <v>29</v>
      </c>
      <c r="E62" s="92"/>
      <c r="F62" s="92"/>
      <c r="G62" s="92"/>
      <c r="H62" s="92"/>
      <c r="I62" s="92"/>
      <c r="J62" s="92"/>
      <c r="K62" s="92"/>
      <c r="L62" s="92"/>
      <c r="M62" s="92"/>
      <c r="N62" s="92"/>
      <c r="O62" s="92"/>
    </row>
    <row r="63" spans="1:21" ht="24" customHeight="1">
      <c r="A63" s="46"/>
      <c r="B63" s="69"/>
      <c r="C63" s="46"/>
      <c r="D63" s="46"/>
      <c r="E63" s="46"/>
      <c r="F63" s="46"/>
      <c r="G63" s="46"/>
      <c r="H63" s="46"/>
      <c r="I63" s="46"/>
      <c r="J63" s="46"/>
      <c r="K63" s="46"/>
      <c r="L63" s="46"/>
      <c r="M63" s="46"/>
      <c r="N63" s="46"/>
      <c r="O63" s="46"/>
      <c r="P63" s="46"/>
      <c r="Q63" s="46"/>
      <c r="R63" s="46"/>
      <c r="S63" s="46"/>
      <c r="T63" s="46"/>
      <c r="U63" s="46"/>
    </row>
    <row r="64" spans="1:21" ht="24" customHeight="1">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T3hZAu+lDVlCw/w/9cWYzBILQT/bUxdl82p8S7SSr7MDz0IhHZaC7oqietupsznUd0KdHwWiTM0dHfcRSf9opA==" saltValue="JPu0uLUYB/UYlCbWYX22Q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5" t="s">
        <v>7</v>
      </c>
    </row>
    <row r="40" spans="2:13" ht="27.75" customHeight="1" thickBot="1">
      <c r="B40" s="96" t="s">
        <v>8</v>
      </c>
      <c r="C40" s="97"/>
      <c r="D40" s="97"/>
      <c r="E40" s="98"/>
      <c r="F40" s="98"/>
      <c r="G40" s="98"/>
      <c r="H40" s="99" t="s">
        <v>2</v>
      </c>
      <c r="I40" s="100" t="s">
        <v>529</v>
      </c>
      <c r="J40" s="101" t="s">
        <v>530</v>
      </c>
      <c r="K40" s="101" t="s">
        <v>531</v>
      </c>
      <c r="L40" s="101" t="s">
        <v>532</v>
      </c>
      <c r="M40" s="102" t="s">
        <v>533</v>
      </c>
    </row>
    <row r="41" spans="2:13" ht="27.75" customHeight="1">
      <c r="B41" s="1169" t="s">
        <v>30</v>
      </c>
      <c r="C41" s="1170"/>
      <c r="D41" s="103"/>
      <c r="E41" s="1175" t="s">
        <v>31</v>
      </c>
      <c r="F41" s="1175"/>
      <c r="G41" s="1175"/>
      <c r="H41" s="1176"/>
      <c r="I41" s="330">
        <v>52946</v>
      </c>
      <c r="J41" s="331">
        <v>51601</v>
      </c>
      <c r="K41" s="331">
        <v>48595</v>
      </c>
      <c r="L41" s="331">
        <v>46603</v>
      </c>
      <c r="M41" s="332">
        <v>46213</v>
      </c>
    </row>
    <row r="42" spans="2:13" ht="27.75" customHeight="1">
      <c r="B42" s="1171"/>
      <c r="C42" s="1172"/>
      <c r="D42" s="104"/>
      <c r="E42" s="1177" t="s">
        <v>32</v>
      </c>
      <c r="F42" s="1177"/>
      <c r="G42" s="1177"/>
      <c r="H42" s="1178"/>
      <c r="I42" s="333" t="s">
        <v>490</v>
      </c>
      <c r="J42" s="334" t="s">
        <v>490</v>
      </c>
      <c r="K42" s="334" t="s">
        <v>490</v>
      </c>
      <c r="L42" s="334" t="s">
        <v>490</v>
      </c>
      <c r="M42" s="335" t="s">
        <v>490</v>
      </c>
    </row>
    <row r="43" spans="2:13" ht="27.75" customHeight="1">
      <c r="B43" s="1171"/>
      <c r="C43" s="1172"/>
      <c r="D43" s="104"/>
      <c r="E43" s="1177" t="s">
        <v>33</v>
      </c>
      <c r="F43" s="1177"/>
      <c r="G43" s="1177"/>
      <c r="H43" s="1178"/>
      <c r="I43" s="333">
        <v>5711</v>
      </c>
      <c r="J43" s="334">
        <v>4834</v>
      </c>
      <c r="K43" s="334">
        <v>4447</v>
      </c>
      <c r="L43" s="334">
        <v>7786</v>
      </c>
      <c r="M43" s="335">
        <v>15622</v>
      </c>
    </row>
    <row r="44" spans="2:13" ht="27.75" customHeight="1">
      <c r="B44" s="1171"/>
      <c r="C44" s="1172"/>
      <c r="D44" s="104"/>
      <c r="E44" s="1177" t="s">
        <v>34</v>
      </c>
      <c r="F44" s="1177"/>
      <c r="G44" s="1177"/>
      <c r="H44" s="1178"/>
      <c r="I44" s="333" t="s">
        <v>490</v>
      </c>
      <c r="J44" s="334" t="s">
        <v>490</v>
      </c>
      <c r="K44" s="334" t="s">
        <v>490</v>
      </c>
      <c r="L44" s="334" t="s">
        <v>490</v>
      </c>
      <c r="M44" s="335" t="s">
        <v>490</v>
      </c>
    </row>
    <row r="45" spans="2:13" ht="27.75" customHeight="1">
      <c r="B45" s="1171"/>
      <c r="C45" s="1172"/>
      <c r="D45" s="104"/>
      <c r="E45" s="1177" t="s">
        <v>35</v>
      </c>
      <c r="F45" s="1177"/>
      <c r="G45" s="1177"/>
      <c r="H45" s="1178"/>
      <c r="I45" s="333">
        <v>5840</v>
      </c>
      <c r="J45" s="334">
        <v>5788</v>
      </c>
      <c r="K45" s="334">
        <v>5805</v>
      </c>
      <c r="L45" s="334">
        <v>5788</v>
      </c>
      <c r="M45" s="335">
        <v>5828</v>
      </c>
    </row>
    <row r="46" spans="2:13" ht="27.75" customHeight="1">
      <c r="B46" s="1171"/>
      <c r="C46" s="1172"/>
      <c r="D46" s="105"/>
      <c r="E46" s="1177" t="s">
        <v>36</v>
      </c>
      <c r="F46" s="1177"/>
      <c r="G46" s="1177"/>
      <c r="H46" s="1178"/>
      <c r="I46" s="333" t="s">
        <v>490</v>
      </c>
      <c r="J46" s="334" t="s">
        <v>490</v>
      </c>
      <c r="K46" s="334" t="s">
        <v>490</v>
      </c>
      <c r="L46" s="334" t="s">
        <v>490</v>
      </c>
      <c r="M46" s="335" t="s">
        <v>490</v>
      </c>
    </row>
    <row r="47" spans="2:13" ht="27.75" customHeight="1">
      <c r="B47" s="1171"/>
      <c r="C47" s="1172"/>
      <c r="D47" s="106"/>
      <c r="E47" s="1179" t="s">
        <v>37</v>
      </c>
      <c r="F47" s="1180"/>
      <c r="G47" s="1180"/>
      <c r="H47" s="1181"/>
      <c r="I47" s="333" t="s">
        <v>490</v>
      </c>
      <c r="J47" s="334" t="s">
        <v>490</v>
      </c>
      <c r="K47" s="334" t="s">
        <v>490</v>
      </c>
      <c r="L47" s="334" t="s">
        <v>490</v>
      </c>
      <c r="M47" s="335" t="s">
        <v>490</v>
      </c>
    </row>
    <row r="48" spans="2:13" ht="27.75" customHeight="1">
      <c r="B48" s="1171"/>
      <c r="C48" s="1172"/>
      <c r="D48" s="104"/>
      <c r="E48" s="1177" t="s">
        <v>38</v>
      </c>
      <c r="F48" s="1177"/>
      <c r="G48" s="1177"/>
      <c r="H48" s="1178"/>
      <c r="I48" s="333" t="s">
        <v>490</v>
      </c>
      <c r="J48" s="334" t="s">
        <v>490</v>
      </c>
      <c r="K48" s="334" t="s">
        <v>490</v>
      </c>
      <c r="L48" s="334" t="s">
        <v>490</v>
      </c>
      <c r="M48" s="335" t="s">
        <v>490</v>
      </c>
    </row>
    <row r="49" spans="2:13" ht="27.75" customHeight="1">
      <c r="B49" s="1173"/>
      <c r="C49" s="1174"/>
      <c r="D49" s="104"/>
      <c r="E49" s="1177" t="s">
        <v>39</v>
      </c>
      <c r="F49" s="1177"/>
      <c r="G49" s="1177"/>
      <c r="H49" s="1178"/>
      <c r="I49" s="333" t="s">
        <v>490</v>
      </c>
      <c r="J49" s="334" t="s">
        <v>490</v>
      </c>
      <c r="K49" s="334" t="s">
        <v>490</v>
      </c>
      <c r="L49" s="334" t="s">
        <v>490</v>
      </c>
      <c r="M49" s="335" t="s">
        <v>490</v>
      </c>
    </row>
    <row r="50" spans="2:13" ht="27.75" customHeight="1">
      <c r="B50" s="1182" t="s">
        <v>40</v>
      </c>
      <c r="C50" s="1183"/>
      <c r="D50" s="107"/>
      <c r="E50" s="1177" t="s">
        <v>41</v>
      </c>
      <c r="F50" s="1177"/>
      <c r="G50" s="1177"/>
      <c r="H50" s="1178"/>
      <c r="I50" s="333">
        <v>23886</v>
      </c>
      <c r="J50" s="334">
        <v>26986</v>
      </c>
      <c r="K50" s="334">
        <v>25818</v>
      </c>
      <c r="L50" s="334">
        <v>27494</v>
      </c>
      <c r="M50" s="335">
        <v>29715</v>
      </c>
    </row>
    <row r="51" spans="2:13" ht="27.75" customHeight="1">
      <c r="B51" s="1171"/>
      <c r="C51" s="1172"/>
      <c r="D51" s="104"/>
      <c r="E51" s="1177" t="s">
        <v>42</v>
      </c>
      <c r="F51" s="1177"/>
      <c r="G51" s="1177"/>
      <c r="H51" s="1178"/>
      <c r="I51" s="333">
        <v>3382</v>
      </c>
      <c r="J51" s="334">
        <v>2960</v>
      </c>
      <c r="K51" s="334">
        <v>2230</v>
      </c>
      <c r="L51" s="334">
        <v>2332</v>
      </c>
      <c r="M51" s="335">
        <v>2862</v>
      </c>
    </row>
    <row r="52" spans="2:13" ht="27.75" customHeight="1">
      <c r="B52" s="1173"/>
      <c r="C52" s="1174"/>
      <c r="D52" s="104"/>
      <c r="E52" s="1177" t="s">
        <v>43</v>
      </c>
      <c r="F52" s="1177"/>
      <c r="G52" s="1177"/>
      <c r="H52" s="1178"/>
      <c r="I52" s="333">
        <v>44902</v>
      </c>
      <c r="J52" s="334">
        <v>42751</v>
      </c>
      <c r="K52" s="334">
        <v>40390</v>
      </c>
      <c r="L52" s="334">
        <v>40340</v>
      </c>
      <c r="M52" s="335">
        <v>42143</v>
      </c>
    </row>
    <row r="53" spans="2:13" ht="27.75" customHeight="1" thickBot="1">
      <c r="B53" s="1184" t="s">
        <v>19</v>
      </c>
      <c r="C53" s="1185"/>
      <c r="D53" s="108"/>
      <c r="E53" s="1186" t="s">
        <v>44</v>
      </c>
      <c r="F53" s="1186"/>
      <c r="G53" s="1186"/>
      <c r="H53" s="1187"/>
      <c r="I53" s="336">
        <v>-7674</v>
      </c>
      <c r="J53" s="337">
        <v>-10473</v>
      </c>
      <c r="K53" s="337">
        <v>-9591</v>
      </c>
      <c r="L53" s="337">
        <v>-9989</v>
      </c>
      <c r="M53" s="338">
        <v>-7058</v>
      </c>
    </row>
    <row r="54" spans="2:13" ht="27.75" customHeight="1">
      <c r="B54" s="109"/>
      <c r="C54" s="110"/>
      <c r="D54" s="110"/>
      <c r="E54" s="111"/>
      <c r="F54" s="111"/>
      <c r="G54" s="111"/>
      <c r="H54" s="111"/>
      <c r="I54" s="112"/>
      <c r="J54" s="112"/>
      <c r="K54" s="112"/>
      <c r="L54" s="112"/>
      <c r="M54" s="112"/>
    </row>
    <row r="55" spans="2:13"/>
  </sheetData>
  <sheetProtection algorithmName="SHA-512" hashValue="kNwSwHDNQSmds4tGmbpEKkbuWmSPySv9yfunTW6wuVNuehcooYB1EX+xxzJQW6V8Iw22yypUGK0BHKadJMibww==" saltValue="kS++oyjVnhPxBQ/j94MuJ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13" t="s">
        <v>45</v>
      </c>
    </row>
    <row r="54" spans="2:8" ht="29.25" customHeight="1" thickBot="1">
      <c r="B54" s="114" t="s">
        <v>1</v>
      </c>
      <c r="C54" s="115"/>
      <c r="D54" s="115"/>
      <c r="E54" s="116" t="s">
        <v>2</v>
      </c>
      <c r="F54" s="117" t="s">
        <v>531</v>
      </c>
      <c r="G54" s="117" t="s">
        <v>532</v>
      </c>
      <c r="H54" s="118" t="s">
        <v>533</v>
      </c>
    </row>
    <row r="55" spans="2:8" ht="52.5" customHeight="1">
      <c r="B55" s="119"/>
      <c r="C55" s="1196" t="s">
        <v>46</v>
      </c>
      <c r="D55" s="1196"/>
      <c r="E55" s="1197"/>
      <c r="F55" s="339">
        <v>7670</v>
      </c>
      <c r="G55" s="339">
        <v>8238</v>
      </c>
      <c r="H55" s="340">
        <v>7915</v>
      </c>
    </row>
    <row r="56" spans="2:8" ht="52.5" customHeight="1">
      <c r="B56" s="120"/>
      <c r="C56" s="1198" t="s">
        <v>47</v>
      </c>
      <c r="D56" s="1198"/>
      <c r="E56" s="1199"/>
      <c r="F56" s="341">
        <v>3477</v>
      </c>
      <c r="G56" s="341">
        <v>3635</v>
      </c>
      <c r="H56" s="342">
        <v>3441</v>
      </c>
    </row>
    <row r="57" spans="2:8" ht="53.25" customHeight="1">
      <c r="B57" s="120"/>
      <c r="C57" s="1200" t="s">
        <v>48</v>
      </c>
      <c r="D57" s="1200"/>
      <c r="E57" s="1201"/>
      <c r="F57" s="343">
        <v>14191</v>
      </c>
      <c r="G57" s="343">
        <v>14681</v>
      </c>
      <c r="H57" s="344">
        <v>14354</v>
      </c>
    </row>
    <row r="58" spans="2:8" ht="45.75" customHeight="1">
      <c r="B58" s="121"/>
      <c r="C58" s="1188" t="s">
        <v>551</v>
      </c>
      <c r="D58" s="1189"/>
      <c r="E58" s="1190"/>
      <c r="F58" s="345">
        <v>5653</v>
      </c>
      <c r="G58" s="345">
        <v>5895</v>
      </c>
      <c r="H58" s="346">
        <v>5684</v>
      </c>
    </row>
    <row r="59" spans="2:8" ht="45.75" customHeight="1">
      <c r="B59" s="121"/>
      <c r="C59" s="1188" t="s">
        <v>552</v>
      </c>
      <c r="D59" s="1189"/>
      <c r="E59" s="1190"/>
      <c r="F59" s="345">
        <v>2551</v>
      </c>
      <c r="G59" s="345">
        <v>2872</v>
      </c>
      <c r="H59" s="346">
        <v>3124</v>
      </c>
    </row>
    <row r="60" spans="2:8" ht="45.75" customHeight="1">
      <c r="B60" s="121"/>
      <c r="C60" s="1188" t="s">
        <v>553</v>
      </c>
      <c r="D60" s="1189"/>
      <c r="E60" s="1190"/>
      <c r="F60" s="345">
        <v>1678</v>
      </c>
      <c r="G60" s="345">
        <v>1678</v>
      </c>
      <c r="H60" s="346">
        <v>1678</v>
      </c>
    </row>
    <row r="61" spans="2:8" ht="45.75" customHeight="1">
      <c r="B61" s="121"/>
      <c r="C61" s="1188" t="s">
        <v>554</v>
      </c>
      <c r="D61" s="1189"/>
      <c r="E61" s="1190"/>
      <c r="F61" s="345">
        <v>1403</v>
      </c>
      <c r="G61" s="345">
        <v>1403</v>
      </c>
      <c r="H61" s="346">
        <v>1153</v>
      </c>
    </row>
    <row r="62" spans="2:8" ht="45.75" customHeight="1" thickBot="1">
      <c r="B62" s="122"/>
      <c r="C62" s="1191" t="s">
        <v>555</v>
      </c>
      <c r="D62" s="1192"/>
      <c r="E62" s="1193"/>
      <c r="F62" s="347">
        <v>1314</v>
      </c>
      <c r="G62" s="347">
        <v>1196</v>
      </c>
      <c r="H62" s="348">
        <v>1081</v>
      </c>
    </row>
    <row r="63" spans="2:8" ht="52.5" customHeight="1" thickBot="1">
      <c r="B63" s="123"/>
      <c r="C63" s="1194" t="s">
        <v>49</v>
      </c>
      <c r="D63" s="1194"/>
      <c r="E63" s="1195"/>
      <c r="F63" s="349">
        <v>25338</v>
      </c>
      <c r="G63" s="349">
        <v>26553</v>
      </c>
      <c r="H63" s="350">
        <v>25710</v>
      </c>
    </row>
    <row r="64" spans="2:8"/>
  </sheetData>
  <sheetProtection algorithmName="SHA-512" hashValue="yY8C12f1jKA/LrcJplvzHKY3xtOR2nG8Rxuxljka4Mtdb9uhLvjEWWHdlevcAgJHhrlt2XWOp2MsCDKeiWRJYw==" saltValue="Oewp0fSKjaZm25+4dYoxs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cols>
    <col min="1" max="1" width="45.875" style="130" customWidth="1"/>
    <col min="2" max="8" width="13.375" style="130" customWidth="1"/>
    <col min="9" max="16384" width="11.125" style="130"/>
  </cols>
  <sheetData>
    <row r="1" spans="1:8">
      <c r="A1" s="124"/>
      <c r="B1" s="125"/>
      <c r="C1" s="126"/>
      <c r="D1" s="127"/>
      <c r="E1" s="128"/>
      <c r="F1" s="128"/>
      <c r="G1" s="128"/>
      <c r="H1" s="129"/>
    </row>
    <row r="2" spans="1:8">
      <c r="A2" s="131"/>
      <c r="B2" s="132"/>
      <c r="C2" s="133"/>
      <c r="D2" s="134" t="s">
        <v>50</v>
      </c>
      <c r="E2" s="135"/>
      <c r="F2" s="136" t="s">
        <v>528</v>
      </c>
      <c r="G2" s="137"/>
      <c r="H2" s="138"/>
    </row>
    <row r="3" spans="1:8">
      <c r="A3" s="134" t="s">
        <v>521</v>
      </c>
      <c r="B3" s="139"/>
      <c r="C3" s="140"/>
      <c r="D3" s="141">
        <v>76742</v>
      </c>
      <c r="E3" s="142"/>
      <c r="F3" s="143">
        <v>44161</v>
      </c>
      <c r="G3" s="144"/>
      <c r="H3" s="145"/>
    </row>
    <row r="4" spans="1:8">
      <c r="A4" s="146"/>
      <c r="B4" s="147"/>
      <c r="C4" s="148"/>
      <c r="D4" s="149">
        <v>42672</v>
      </c>
      <c r="E4" s="150"/>
      <c r="F4" s="151">
        <v>23644</v>
      </c>
      <c r="G4" s="152"/>
      <c r="H4" s="153"/>
    </row>
    <row r="5" spans="1:8">
      <c r="A5" s="134" t="s">
        <v>523</v>
      </c>
      <c r="B5" s="139"/>
      <c r="C5" s="140"/>
      <c r="D5" s="141">
        <v>62927</v>
      </c>
      <c r="E5" s="142"/>
      <c r="F5" s="143">
        <v>43955</v>
      </c>
      <c r="G5" s="144"/>
      <c r="H5" s="145"/>
    </row>
    <row r="6" spans="1:8">
      <c r="A6" s="146"/>
      <c r="B6" s="147"/>
      <c r="C6" s="148"/>
      <c r="D6" s="149">
        <v>36963</v>
      </c>
      <c r="E6" s="150"/>
      <c r="F6" s="151">
        <v>21318</v>
      </c>
      <c r="G6" s="152"/>
      <c r="H6" s="153"/>
    </row>
    <row r="7" spans="1:8">
      <c r="A7" s="134" t="s">
        <v>524</v>
      </c>
      <c r="B7" s="139"/>
      <c r="C7" s="140"/>
      <c r="D7" s="141">
        <v>57768</v>
      </c>
      <c r="E7" s="142"/>
      <c r="F7" s="143">
        <v>41921</v>
      </c>
      <c r="G7" s="144"/>
      <c r="H7" s="145"/>
    </row>
    <row r="8" spans="1:8">
      <c r="A8" s="146"/>
      <c r="B8" s="147"/>
      <c r="C8" s="148"/>
      <c r="D8" s="149">
        <v>35531</v>
      </c>
      <c r="E8" s="150"/>
      <c r="F8" s="151">
        <v>21655</v>
      </c>
      <c r="G8" s="152"/>
      <c r="H8" s="153"/>
    </row>
    <row r="9" spans="1:8">
      <c r="A9" s="134" t="s">
        <v>525</v>
      </c>
      <c r="B9" s="139"/>
      <c r="C9" s="140"/>
      <c r="D9" s="141">
        <v>76125</v>
      </c>
      <c r="E9" s="142"/>
      <c r="F9" s="143">
        <v>44585</v>
      </c>
      <c r="G9" s="144"/>
      <c r="H9" s="145"/>
    </row>
    <row r="10" spans="1:8">
      <c r="A10" s="146"/>
      <c r="B10" s="147"/>
      <c r="C10" s="148"/>
      <c r="D10" s="149">
        <v>45710</v>
      </c>
      <c r="E10" s="150"/>
      <c r="F10" s="151">
        <v>23077</v>
      </c>
      <c r="G10" s="152"/>
      <c r="H10" s="153"/>
    </row>
    <row r="11" spans="1:8">
      <c r="A11" s="134" t="s">
        <v>526</v>
      </c>
      <c r="B11" s="139"/>
      <c r="C11" s="140"/>
      <c r="D11" s="141">
        <v>96883</v>
      </c>
      <c r="E11" s="142"/>
      <c r="F11" s="143">
        <v>49779</v>
      </c>
      <c r="G11" s="144"/>
      <c r="H11" s="145"/>
    </row>
    <row r="12" spans="1:8">
      <c r="A12" s="146"/>
      <c r="B12" s="147"/>
      <c r="C12" s="154"/>
      <c r="D12" s="149">
        <v>48753</v>
      </c>
      <c r="E12" s="150"/>
      <c r="F12" s="151">
        <v>28921</v>
      </c>
      <c r="G12" s="152"/>
      <c r="H12" s="153"/>
    </row>
    <row r="13" spans="1:8">
      <c r="A13" s="134"/>
      <c r="B13" s="139"/>
      <c r="C13" s="140"/>
      <c r="D13" s="141">
        <v>74089</v>
      </c>
      <c r="E13" s="142"/>
      <c r="F13" s="143">
        <v>44880</v>
      </c>
      <c r="G13" s="155"/>
      <c r="H13" s="145"/>
    </row>
    <row r="14" spans="1:8">
      <c r="A14" s="146"/>
      <c r="B14" s="147"/>
      <c r="C14" s="148"/>
      <c r="D14" s="149">
        <v>41926</v>
      </c>
      <c r="E14" s="150"/>
      <c r="F14" s="151">
        <v>23723</v>
      </c>
      <c r="G14" s="152"/>
      <c r="H14" s="153"/>
    </row>
    <row r="17" spans="1:11">
      <c r="A17" s="130" t="s">
        <v>51</v>
      </c>
    </row>
    <row r="18" spans="1:11">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c r="A19" s="156" t="s">
        <v>52</v>
      </c>
      <c r="B19" s="156">
        <f>ROUND(VALUE(SUBSTITUTE(実質収支比率等に係る経年分析!F$48,"▲","-")),2)</f>
        <v>7.9</v>
      </c>
      <c r="C19" s="156">
        <f>ROUND(VALUE(SUBSTITUTE(実質収支比率等に係る経年分析!G$48,"▲","-")),2)</f>
        <v>8.86</v>
      </c>
      <c r="D19" s="156">
        <f>ROUND(VALUE(SUBSTITUTE(実質収支比率等に係る経年分析!H$48,"▲","-")),2)</f>
        <v>10.16</v>
      </c>
      <c r="E19" s="156">
        <f>ROUND(VALUE(SUBSTITUTE(実質収支比率等に係る経年分析!I$48,"▲","-")),2)</f>
        <v>9.2899999999999991</v>
      </c>
      <c r="F19" s="156">
        <f>ROUND(VALUE(SUBSTITUTE(実質収支比率等に係る経年分析!J$48,"▲","-")),2)</f>
        <v>8.6300000000000008</v>
      </c>
    </row>
    <row r="20" spans="1:11">
      <c r="A20" s="156" t="s">
        <v>53</v>
      </c>
      <c r="B20" s="156">
        <f>ROUND(VALUE(SUBSTITUTE(実質収支比率等に係る経年分析!F$47,"▲","-")),2)</f>
        <v>22.81</v>
      </c>
      <c r="C20" s="156">
        <f>ROUND(VALUE(SUBSTITUTE(実質収支比率等に係る経年分析!G$47,"▲","-")),2)</f>
        <v>22</v>
      </c>
      <c r="D20" s="156">
        <f>ROUND(VALUE(SUBSTITUTE(実質収支比率等に係る経年分析!H$47,"▲","-")),2)</f>
        <v>22.12</v>
      </c>
      <c r="E20" s="156">
        <f>ROUND(VALUE(SUBSTITUTE(実質収支比率等に係る経年分析!I$47,"▲","-")),2)</f>
        <v>23.35</v>
      </c>
      <c r="F20" s="156">
        <f>ROUND(VALUE(SUBSTITUTE(実質収支比率等に係る経年分析!J$47,"▲","-")),2)</f>
        <v>22.05</v>
      </c>
    </row>
    <row r="21" spans="1:11">
      <c r="A21" s="156" t="s">
        <v>54</v>
      </c>
      <c r="B21" s="156">
        <f>IF(ISNUMBER(VALUE(SUBSTITUTE(実質収支比率等に係る経年分析!F$49,"▲","-"))),ROUND(VALUE(SUBSTITUTE(実質収支比率等に係る経年分析!F$49,"▲","-")),2),NA())</f>
        <v>-0.8</v>
      </c>
      <c r="C21" s="156">
        <f>IF(ISNUMBER(VALUE(SUBSTITUTE(実質収支比率等に係る経年分析!G$49,"▲","-"))),ROUND(VALUE(SUBSTITUTE(実質収支比率等に係る経年分析!G$49,"▲","-")),2),NA())</f>
        <v>1.19</v>
      </c>
      <c r="D21" s="156">
        <f>IF(ISNUMBER(VALUE(SUBSTITUTE(実質収支比率等に係る経年分析!H$49,"▲","-"))),ROUND(VALUE(SUBSTITUTE(実質収支比率等に係る経年分析!H$49,"▲","-")),2),NA())</f>
        <v>0.77</v>
      </c>
      <c r="E21" s="156">
        <f>IF(ISNUMBER(VALUE(SUBSTITUTE(実質収支比率等に係る経年分析!I$49,"▲","-"))),ROUND(VALUE(SUBSTITUTE(実質収支比率等に係る経年分析!I$49,"▲","-")),2),NA())</f>
        <v>0.91</v>
      </c>
      <c r="F21" s="156">
        <f>IF(ISNUMBER(VALUE(SUBSTITUTE(実質収支比率等に係る経年分析!J$49,"▲","-"))),ROUND(VALUE(SUBSTITUTE(実質収支比率等に係る経年分析!J$49,"▲","-")),2),NA())</f>
        <v>-1.39</v>
      </c>
    </row>
    <row r="24" spans="1:11">
      <c r="A24" s="130" t="s">
        <v>55</v>
      </c>
    </row>
    <row r="25" spans="1:11">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c r="A26" s="157"/>
      <c r="B26" s="157" t="s">
        <v>56</v>
      </c>
      <c r="C26" s="157" t="s">
        <v>57</v>
      </c>
      <c r="D26" s="157" t="s">
        <v>56</v>
      </c>
      <c r="E26" s="157" t="s">
        <v>57</v>
      </c>
      <c r="F26" s="157" t="s">
        <v>56</v>
      </c>
      <c r="G26" s="157" t="s">
        <v>57</v>
      </c>
      <c r="H26" s="157" t="s">
        <v>56</v>
      </c>
      <c r="I26" s="157" t="s">
        <v>57</v>
      </c>
      <c r="J26" s="157" t="s">
        <v>56</v>
      </c>
      <c r="K26" s="157" t="s">
        <v>57</v>
      </c>
    </row>
    <row r="27" spans="1:11">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0.03</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0.02</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0.04</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0.03</v>
      </c>
    </row>
    <row r="28" spans="1:11">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c r="A29" s="157" t="str">
        <f>IF(連結実質赤字比率に係る赤字・黒字の構成分析!C$41="",NA(),連結実質赤字比率に係る赤字・黒字の構成分析!C$41)</f>
        <v>交通災害共済事業特別会計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0.04</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0.05</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0.06</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7.0000000000000007E-2</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7.0000000000000007E-2</v>
      </c>
    </row>
    <row r="30" spans="1:11">
      <c r="A30" s="157" t="str">
        <f>IF(連結実質赤字比率に係る赤字・黒字の構成分析!C$40="",NA(),連結実質赤字比率に係る赤字・黒字の構成分析!C$40)</f>
        <v>国民健康保険特別会計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0.42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0.27</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0.49</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0.15</v>
      </c>
    </row>
    <row r="31" spans="1:11">
      <c r="A31" s="157" t="str">
        <f>IF(連結実質赤字比率に係る赤字・黒字の構成分析!C$39="",NA(),連結実質赤字比率に係る赤字・黒字の構成分析!C$39)</f>
        <v>工業用水道事業会計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0.13</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0.13</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0.15</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0.17</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0.18</v>
      </c>
    </row>
    <row r="32" spans="1:11">
      <c r="A32" s="157" t="str">
        <f>IF(連結実質赤字比率に係る赤字・黒字の構成分析!C$38="",NA(),連結実質赤字比率に係る赤字・黒字の構成分析!C$38)</f>
        <v>下水道事業会計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0.65</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0.92</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0.41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0.48</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0.8</v>
      </c>
    </row>
    <row r="33" spans="1:16">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1.24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1.48</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1.64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1.47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1.02</v>
      </c>
    </row>
    <row r="34" spans="1:16">
      <c r="A34" s="157" t="str">
        <f>IF(連結実質赤字比率に係る赤字・黒字の構成分析!C$36="",NA(),連結実質赤字比率に係る赤字・黒字の構成分析!C$36)</f>
        <v>病院事業会計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7.39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7.04</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5.61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3.23</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4.1399999999999997</v>
      </c>
    </row>
    <row r="35" spans="1:16">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7.89</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8.85</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10.15</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9.2799999999999994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8.6300000000000008</v>
      </c>
    </row>
    <row r="36" spans="1:16">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11.15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11.15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11.43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12.08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12.42</v>
      </c>
    </row>
    <row r="39" spans="1:16">
      <c r="A39" s="130" t="s">
        <v>58</v>
      </c>
    </row>
    <row r="40" spans="1:16">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c r="A42" s="158" t="s">
        <v>61</v>
      </c>
      <c r="B42" s="158"/>
      <c r="C42" s="158"/>
      <c r="D42" s="158">
        <f>'実質公債費比率（分子）の構造'!K$52</f>
        <v>5598</v>
      </c>
      <c r="E42" s="158"/>
      <c r="F42" s="158"/>
      <c r="G42" s="158">
        <f>'実質公債費比率（分子）の構造'!L$52</f>
        <v>5462</v>
      </c>
      <c r="H42" s="158"/>
      <c r="I42" s="158"/>
      <c r="J42" s="158">
        <f>'実質公債費比率（分子）の構造'!M$52</f>
        <v>5392</v>
      </c>
      <c r="K42" s="158"/>
      <c r="L42" s="158"/>
      <c r="M42" s="158">
        <f>'実質公債費比率（分子）の構造'!N$52</f>
        <v>5179</v>
      </c>
      <c r="N42" s="158"/>
      <c r="O42" s="158"/>
      <c r="P42" s="158">
        <f>'実質公債費比率（分子）の構造'!O$52</f>
        <v>4906</v>
      </c>
    </row>
    <row r="43" spans="1:16">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c r="A44" s="158" t="s">
        <v>62</v>
      </c>
      <c r="B44" s="158">
        <f>'実質公債費比率（分子）の構造'!K$50</f>
        <v>2</v>
      </c>
      <c r="C44" s="158"/>
      <c r="D44" s="158"/>
      <c r="E44" s="158">
        <f>'実質公債費比率（分子）の構造'!L$50</f>
        <v>2</v>
      </c>
      <c r="F44" s="158"/>
      <c r="G44" s="158"/>
      <c r="H44" s="158">
        <f>'実質公債費比率（分子）の構造'!M$50</f>
        <v>1</v>
      </c>
      <c r="I44" s="158"/>
      <c r="J44" s="158"/>
      <c r="K44" s="158">
        <f>'実質公債費比率（分子）の構造'!N$50</f>
        <v>2</v>
      </c>
      <c r="L44" s="158"/>
      <c r="M44" s="158"/>
      <c r="N44" s="158">
        <f>'実質公債費比率（分子）の構造'!O$50</f>
        <v>2</v>
      </c>
      <c r="O44" s="158"/>
      <c r="P44" s="158"/>
    </row>
    <row r="45" spans="1:16">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c r="A46" s="158" t="s">
        <v>64</v>
      </c>
      <c r="B46" s="158">
        <f>'実質公債費比率（分子）の構造'!K$48</f>
        <v>744</v>
      </c>
      <c r="C46" s="158"/>
      <c r="D46" s="158"/>
      <c r="E46" s="158">
        <f>'実質公債費比率（分子）の構造'!L$48</f>
        <v>702</v>
      </c>
      <c r="F46" s="158"/>
      <c r="G46" s="158"/>
      <c r="H46" s="158">
        <f>'実質公債費比率（分子）の構造'!M$48</f>
        <v>634</v>
      </c>
      <c r="I46" s="158"/>
      <c r="J46" s="158"/>
      <c r="K46" s="158">
        <f>'実質公債費比率（分子）の構造'!N$48</f>
        <v>568</v>
      </c>
      <c r="L46" s="158"/>
      <c r="M46" s="158"/>
      <c r="N46" s="158">
        <f>'実質公債費比率（分子）の構造'!O$48</f>
        <v>674</v>
      </c>
      <c r="O46" s="158"/>
      <c r="P46" s="158"/>
    </row>
    <row r="47" spans="1:16">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c r="A49" s="158" t="s">
        <v>66</v>
      </c>
      <c r="B49" s="158">
        <f>'実質公債費比率（分子）の構造'!K$45</f>
        <v>6799</v>
      </c>
      <c r="C49" s="158"/>
      <c r="D49" s="158"/>
      <c r="E49" s="158">
        <f>'実質公債費比率（分子）の構造'!L$45</f>
        <v>6839</v>
      </c>
      <c r="F49" s="158"/>
      <c r="G49" s="158"/>
      <c r="H49" s="158">
        <f>'実質公債費比率（分子）の構造'!M$45</f>
        <v>6559</v>
      </c>
      <c r="I49" s="158"/>
      <c r="J49" s="158"/>
      <c r="K49" s="158">
        <f>'実質公債費比率（分子）の構造'!N$45</f>
        <v>6191</v>
      </c>
      <c r="L49" s="158"/>
      <c r="M49" s="158"/>
      <c r="N49" s="158">
        <f>'実質公債費比率（分子）の構造'!O$45</f>
        <v>5796</v>
      </c>
      <c r="O49" s="158"/>
      <c r="P49" s="158"/>
    </row>
    <row r="50" spans="1:16">
      <c r="A50" s="158" t="s">
        <v>67</v>
      </c>
      <c r="B50" s="158" t="e">
        <f>NA()</f>
        <v>#N/A</v>
      </c>
      <c r="C50" s="158">
        <f>IF(ISNUMBER('実質公債費比率（分子）の構造'!K$53),'実質公債費比率（分子）の構造'!K$53,NA())</f>
        <v>1947</v>
      </c>
      <c r="D50" s="158" t="e">
        <f>NA()</f>
        <v>#N/A</v>
      </c>
      <c r="E50" s="158" t="e">
        <f>NA()</f>
        <v>#N/A</v>
      </c>
      <c r="F50" s="158">
        <f>IF(ISNUMBER('実質公債費比率（分子）の構造'!L$53),'実質公債費比率（分子）の構造'!L$53,NA())</f>
        <v>2081</v>
      </c>
      <c r="G50" s="158" t="e">
        <f>NA()</f>
        <v>#N/A</v>
      </c>
      <c r="H50" s="158" t="e">
        <f>NA()</f>
        <v>#N/A</v>
      </c>
      <c r="I50" s="158">
        <f>IF(ISNUMBER('実質公債費比率（分子）の構造'!M$53),'実質公債費比率（分子）の構造'!M$53,NA())</f>
        <v>1802</v>
      </c>
      <c r="J50" s="158" t="e">
        <f>NA()</f>
        <v>#N/A</v>
      </c>
      <c r="K50" s="158" t="e">
        <f>NA()</f>
        <v>#N/A</v>
      </c>
      <c r="L50" s="158">
        <f>IF(ISNUMBER('実質公債費比率（分子）の構造'!N$53),'実質公債費比率（分子）の構造'!N$53,NA())</f>
        <v>1582</v>
      </c>
      <c r="M50" s="158" t="e">
        <f>NA()</f>
        <v>#N/A</v>
      </c>
      <c r="N50" s="158" t="e">
        <f>NA()</f>
        <v>#N/A</v>
      </c>
      <c r="O50" s="158">
        <f>IF(ISNUMBER('実質公債費比率（分子）の構造'!O$53),'実質公債費比率（分子）の構造'!O$53,NA())</f>
        <v>1566</v>
      </c>
      <c r="P50" s="158" t="e">
        <f>NA()</f>
        <v>#N/A</v>
      </c>
    </row>
    <row r="53" spans="1:16">
      <c r="A53" s="130" t="s">
        <v>68</v>
      </c>
    </row>
    <row r="54" spans="1:16">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c r="A56" s="157" t="s">
        <v>43</v>
      </c>
      <c r="B56" s="157"/>
      <c r="C56" s="157"/>
      <c r="D56" s="157">
        <f>'将来負担比率（分子）の構造'!I$52</f>
        <v>44902</v>
      </c>
      <c r="E56" s="157"/>
      <c r="F56" s="157"/>
      <c r="G56" s="157">
        <f>'将来負担比率（分子）の構造'!J$52</f>
        <v>42751</v>
      </c>
      <c r="H56" s="157"/>
      <c r="I56" s="157"/>
      <c r="J56" s="157">
        <f>'将来負担比率（分子）の構造'!K$52</f>
        <v>40390</v>
      </c>
      <c r="K56" s="157"/>
      <c r="L56" s="157"/>
      <c r="M56" s="157">
        <f>'将来負担比率（分子）の構造'!L$52</f>
        <v>40340</v>
      </c>
      <c r="N56" s="157"/>
      <c r="O56" s="157"/>
      <c r="P56" s="157">
        <f>'将来負担比率（分子）の構造'!M$52</f>
        <v>42143</v>
      </c>
    </row>
    <row r="57" spans="1:16">
      <c r="A57" s="157" t="s">
        <v>42</v>
      </c>
      <c r="B57" s="157"/>
      <c r="C57" s="157"/>
      <c r="D57" s="157">
        <f>'将来負担比率（分子）の構造'!I$51</f>
        <v>3382</v>
      </c>
      <c r="E57" s="157"/>
      <c r="F57" s="157"/>
      <c r="G57" s="157">
        <f>'将来負担比率（分子）の構造'!J$51</f>
        <v>2960</v>
      </c>
      <c r="H57" s="157"/>
      <c r="I57" s="157"/>
      <c r="J57" s="157">
        <f>'将来負担比率（分子）の構造'!K$51</f>
        <v>2230</v>
      </c>
      <c r="K57" s="157"/>
      <c r="L57" s="157"/>
      <c r="M57" s="157">
        <f>'将来負担比率（分子）の構造'!L$51</f>
        <v>2332</v>
      </c>
      <c r="N57" s="157"/>
      <c r="O57" s="157"/>
      <c r="P57" s="157">
        <f>'将来負担比率（分子）の構造'!M$51</f>
        <v>2862</v>
      </c>
    </row>
    <row r="58" spans="1:16">
      <c r="A58" s="157" t="s">
        <v>41</v>
      </c>
      <c r="B58" s="157"/>
      <c r="C58" s="157"/>
      <c r="D58" s="157">
        <f>'将来負担比率（分子）の構造'!I$50</f>
        <v>23886</v>
      </c>
      <c r="E58" s="157"/>
      <c r="F58" s="157"/>
      <c r="G58" s="157">
        <f>'将来負担比率（分子）の構造'!J$50</f>
        <v>26986</v>
      </c>
      <c r="H58" s="157"/>
      <c r="I58" s="157"/>
      <c r="J58" s="157">
        <f>'将来負担比率（分子）の構造'!K$50</f>
        <v>25818</v>
      </c>
      <c r="K58" s="157"/>
      <c r="L58" s="157"/>
      <c r="M58" s="157">
        <f>'将来負担比率（分子）の構造'!L$50</f>
        <v>27494</v>
      </c>
      <c r="N58" s="157"/>
      <c r="O58" s="157"/>
      <c r="P58" s="157">
        <f>'将来負担比率（分子）の構造'!M$50</f>
        <v>29715</v>
      </c>
    </row>
    <row r="59" spans="1:16">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c r="A62" s="157" t="s">
        <v>35</v>
      </c>
      <c r="B62" s="157">
        <f>'将来負担比率（分子）の構造'!I$45</f>
        <v>5840</v>
      </c>
      <c r="C62" s="157"/>
      <c r="D62" s="157"/>
      <c r="E62" s="157">
        <f>'将来負担比率（分子）の構造'!J$45</f>
        <v>5788</v>
      </c>
      <c r="F62" s="157"/>
      <c r="G62" s="157"/>
      <c r="H62" s="157">
        <f>'将来負担比率（分子）の構造'!K$45</f>
        <v>5805</v>
      </c>
      <c r="I62" s="157"/>
      <c r="J62" s="157"/>
      <c r="K62" s="157">
        <f>'将来負担比率（分子）の構造'!L$45</f>
        <v>5788</v>
      </c>
      <c r="L62" s="157"/>
      <c r="M62" s="157"/>
      <c r="N62" s="157">
        <f>'将来負担比率（分子）の構造'!M$45</f>
        <v>5828</v>
      </c>
      <c r="O62" s="157"/>
      <c r="P62" s="157"/>
    </row>
    <row r="63" spans="1:16">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c r="A64" s="157" t="s">
        <v>33</v>
      </c>
      <c r="B64" s="157">
        <f>'将来負担比率（分子）の構造'!I$43</f>
        <v>5711</v>
      </c>
      <c r="C64" s="157"/>
      <c r="D64" s="157"/>
      <c r="E64" s="157">
        <f>'将来負担比率（分子）の構造'!J$43</f>
        <v>4834</v>
      </c>
      <c r="F64" s="157"/>
      <c r="G64" s="157"/>
      <c r="H64" s="157">
        <f>'将来負担比率（分子）の構造'!K$43</f>
        <v>4447</v>
      </c>
      <c r="I64" s="157"/>
      <c r="J64" s="157"/>
      <c r="K64" s="157">
        <f>'将来負担比率（分子）の構造'!L$43</f>
        <v>7786</v>
      </c>
      <c r="L64" s="157"/>
      <c r="M64" s="157"/>
      <c r="N64" s="157">
        <f>'将来負担比率（分子）の構造'!M$43</f>
        <v>15622</v>
      </c>
      <c r="O64" s="157"/>
      <c r="P64" s="157"/>
    </row>
    <row r="65" spans="1:16">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c r="A66" s="157" t="s">
        <v>31</v>
      </c>
      <c r="B66" s="157">
        <f>'将来負担比率（分子）の構造'!I$41</f>
        <v>52946</v>
      </c>
      <c r="C66" s="157"/>
      <c r="D66" s="157"/>
      <c r="E66" s="157">
        <f>'将来負担比率（分子）の構造'!J$41</f>
        <v>51601</v>
      </c>
      <c r="F66" s="157"/>
      <c r="G66" s="157"/>
      <c r="H66" s="157">
        <f>'将来負担比率（分子）の構造'!K$41</f>
        <v>48595</v>
      </c>
      <c r="I66" s="157"/>
      <c r="J66" s="157"/>
      <c r="K66" s="157">
        <f>'将来負担比率（分子）の構造'!L$41</f>
        <v>46603</v>
      </c>
      <c r="L66" s="157"/>
      <c r="M66" s="157"/>
      <c r="N66" s="157">
        <f>'将来負担比率（分子）の構造'!M$41</f>
        <v>46213</v>
      </c>
      <c r="O66" s="157"/>
      <c r="P66" s="157"/>
    </row>
    <row r="67" spans="1:16">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c r="A70" s="159" t="s">
        <v>72</v>
      </c>
      <c r="B70" s="159"/>
      <c r="C70" s="159"/>
      <c r="D70" s="159"/>
      <c r="E70" s="159"/>
      <c r="F70" s="159"/>
    </row>
    <row r="71" spans="1:16">
      <c r="A71" s="160"/>
      <c r="B71" s="160" t="str">
        <f>基金残高に係る経年分析!F54</f>
        <v>R04</v>
      </c>
      <c r="C71" s="160" t="str">
        <f>基金残高に係る経年分析!G54</f>
        <v>R05</v>
      </c>
      <c r="D71" s="160" t="str">
        <f>基金残高に係る経年分析!H54</f>
        <v>R06</v>
      </c>
    </row>
    <row r="72" spans="1:16">
      <c r="A72" s="160" t="s">
        <v>73</v>
      </c>
      <c r="B72" s="161">
        <f>基金残高に係る経年分析!F55</f>
        <v>7670</v>
      </c>
      <c r="C72" s="161">
        <f>基金残高に係る経年分析!G55</f>
        <v>8238</v>
      </c>
      <c r="D72" s="161">
        <f>基金残高に係る経年分析!H55</f>
        <v>7915</v>
      </c>
    </row>
    <row r="73" spans="1:16">
      <c r="A73" s="160" t="s">
        <v>74</v>
      </c>
      <c r="B73" s="161">
        <f>基金残高に係る経年分析!F56</f>
        <v>3477</v>
      </c>
      <c r="C73" s="161">
        <f>基金残高に係る経年分析!G56</f>
        <v>3635</v>
      </c>
      <c r="D73" s="161">
        <f>基金残高に係る経年分析!H56</f>
        <v>3441</v>
      </c>
    </row>
    <row r="74" spans="1:16">
      <c r="A74" s="160" t="s">
        <v>75</v>
      </c>
      <c r="B74" s="161">
        <f>基金残高に係る経年分析!F57</f>
        <v>14191</v>
      </c>
      <c r="C74" s="161">
        <f>基金残高に係る経年分析!G57</f>
        <v>14681</v>
      </c>
      <c r="D74" s="161">
        <f>基金残高に係る経年分析!H57</f>
        <v>14354</v>
      </c>
    </row>
  </sheetData>
  <sheetProtection algorithmName="SHA-512" hashValue="vsmClwlPwfXWqbr+zlhbdUDsSZWrPBUClUQ95alKm9ZcFIpzOwxURhMQ6zmdMnmFC7PelkdUPGp4W2/fiO2ANg==" saltValue="GBAEethBvCjfarYCgOIKp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c r="B5" s="596" t="s">
        <v>215</v>
      </c>
      <c r="C5" s="597"/>
      <c r="D5" s="597"/>
      <c r="E5" s="597"/>
      <c r="F5" s="597"/>
      <c r="G5" s="597"/>
      <c r="H5" s="597"/>
      <c r="I5" s="597"/>
      <c r="J5" s="597"/>
      <c r="K5" s="597"/>
      <c r="L5" s="597"/>
      <c r="M5" s="597"/>
      <c r="N5" s="597"/>
      <c r="O5" s="597"/>
      <c r="P5" s="597"/>
      <c r="Q5" s="598"/>
      <c r="R5" s="599">
        <v>17254826</v>
      </c>
      <c r="S5" s="600"/>
      <c r="T5" s="600"/>
      <c r="U5" s="600"/>
      <c r="V5" s="600"/>
      <c r="W5" s="600"/>
      <c r="X5" s="600"/>
      <c r="Y5" s="601"/>
      <c r="Z5" s="602">
        <v>21.6</v>
      </c>
      <c r="AA5" s="602"/>
      <c r="AB5" s="602"/>
      <c r="AC5" s="602"/>
      <c r="AD5" s="603">
        <v>16714245</v>
      </c>
      <c r="AE5" s="603"/>
      <c r="AF5" s="603"/>
      <c r="AG5" s="603"/>
      <c r="AH5" s="603"/>
      <c r="AI5" s="603"/>
      <c r="AJ5" s="603"/>
      <c r="AK5" s="603"/>
      <c r="AL5" s="604">
        <v>46.3</v>
      </c>
      <c r="AM5" s="605"/>
      <c r="AN5" s="605"/>
      <c r="AO5" s="606"/>
      <c r="AP5" s="596" t="s">
        <v>216</v>
      </c>
      <c r="AQ5" s="597"/>
      <c r="AR5" s="597"/>
      <c r="AS5" s="597"/>
      <c r="AT5" s="597"/>
      <c r="AU5" s="597"/>
      <c r="AV5" s="597"/>
      <c r="AW5" s="597"/>
      <c r="AX5" s="597"/>
      <c r="AY5" s="597"/>
      <c r="AZ5" s="597"/>
      <c r="BA5" s="597"/>
      <c r="BB5" s="597"/>
      <c r="BC5" s="597"/>
      <c r="BD5" s="597"/>
      <c r="BE5" s="597"/>
      <c r="BF5" s="598"/>
      <c r="BG5" s="610">
        <v>16615929</v>
      </c>
      <c r="BH5" s="611"/>
      <c r="BI5" s="611"/>
      <c r="BJ5" s="611"/>
      <c r="BK5" s="611"/>
      <c r="BL5" s="611"/>
      <c r="BM5" s="611"/>
      <c r="BN5" s="612"/>
      <c r="BO5" s="613">
        <v>96.3</v>
      </c>
      <c r="BP5" s="613"/>
      <c r="BQ5" s="613"/>
      <c r="BR5" s="613"/>
      <c r="BS5" s="614">
        <v>209616</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c r="B6" s="607" t="s">
        <v>220</v>
      </c>
      <c r="C6" s="608"/>
      <c r="D6" s="608"/>
      <c r="E6" s="608"/>
      <c r="F6" s="608"/>
      <c r="G6" s="608"/>
      <c r="H6" s="608"/>
      <c r="I6" s="608"/>
      <c r="J6" s="608"/>
      <c r="K6" s="608"/>
      <c r="L6" s="608"/>
      <c r="M6" s="608"/>
      <c r="N6" s="608"/>
      <c r="O6" s="608"/>
      <c r="P6" s="608"/>
      <c r="Q6" s="609"/>
      <c r="R6" s="610">
        <v>837493</v>
      </c>
      <c r="S6" s="611"/>
      <c r="T6" s="611"/>
      <c r="U6" s="611"/>
      <c r="V6" s="611"/>
      <c r="W6" s="611"/>
      <c r="X6" s="611"/>
      <c r="Y6" s="612"/>
      <c r="Z6" s="613">
        <v>1</v>
      </c>
      <c r="AA6" s="613"/>
      <c r="AB6" s="613"/>
      <c r="AC6" s="613"/>
      <c r="AD6" s="614">
        <v>837493</v>
      </c>
      <c r="AE6" s="614"/>
      <c r="AF6" s="614"/>
      <c r="AG6" s="614"/>
      <c r="AH6" s="614"/>
      <c r="AI6" s="614"/>
      <c r="AJ6" s="614"/>
      <c r="AK6" s="614"/>
      <c r="AL6" s="615">
        <v>2.2999999999999998</v>
      </c>
      <c r="AM6" s="616"/>
      <c r="AN6" s="616"/>
      <c r="AO6" s="617"/>
      <c r="AP6" s="607" t="s">
        <v>221</v>
      </c>
      <c r="AQ6" s="608"/>
      <c r="AR6" s="608"/>
      <c r="AS6" s="608"/>
      <c r="AT6" s="608"/>
      <c r="AU6" s="608"/>
      <c r="AV6" s="608"/>
      <c r="AW6" s="608"/>
      <c r="AX6" s="608"/>
      <c r="AY6" s="608"/>
      <c r="AZ6" s="608"/>
      <c r="BA6" s="608"/>
      <c r="BB6" s="608"/>
      <c r="BC6" s="608"/>
      <c r="BD6" s="608"/>
      <c r="BE6" s="608"/>
      <c r="BF6" s="609"/>
      <c r="BG6" s="610">
        <v>16615929</v>
      </c>
      <c r="BH6" s="611"/>
      <c r="BI6" s="611"/>
      <c r="BJ6" s="611"/>
      <c r="BK6" s="611"/>
      <c r="BL6" s="611"/>
      <c r="BM6" s="611"/>
      <c r="BN6" s="612"/>
      <c r="BO6" s="613">
        <v>96.3</v>
      </c>
      <c r="BP6" s="613"/>
      <c r="BQ6" s="613"/>
      <c r="BR6" s="613"/>
      <c r="BS6" s="614">
        <v>209616</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302540</v>
      </c>
      <c r="CS6" s="611"/>
      <c r="CT6" s="611"/>
      <c r="CU6" s="611"/>
      <c r="CV6" s="611"/>
      <c r="CW6" s="611"/>
      <c r="CX6" s="611"/>
      <c r="CY6" s="612"/>
      <c r="CZ6" s="604">
        <v>0.4</v>
      </c>
      <c r="DA6" s="605"/>
      <c r="DB6" s="605"/>
      <c r="DC6" s="621"/>
      <c r="DD6" s="619" t="s">
        <v>122</v>
      </c>
      <c r="DE6" s="611"/>
      <c r="DF6" s="611"/>
      <c r="DG6" s="611"/>
      <c r="DH6" s="611"/>
      <c r="DI6" s="611"/>
      <c r="DJ6" s="611"/>
      <c r="DK6" s="611"/>
      <c r="DL6" s="611"/>
      <c r="DM6" s="611"/>
      <c r="DN6" s="611"/>
      <c r="DO6" s="611"/>
      <c r="DP6" s="612"/>
      <c r="DQ6" s="619">
        <v>302540</v>
      </c>
      <c r="DR6" s="611"/>
      <c r="DS6" s="611"/>
      <c r="DT6" s="611"/>
      <c r="DU6" s="611"/>
      <c r="DV6" s="611"/>
      <c r="DW6" s="611"/>
      <c r="DX6" s="611"/>
      <c r="DY6" s="611"/>
      <c r="DZ6" s="611"/>
      <c r="EA6" s="611"/>
      <c r="EB6" s="611"/>
      <c r="EC6" s="620"/>
    </row>
    <row r="7" spans="2:143" ht="11.25" customHeight="1">
      <c r="B7" s="607" t="s">
        <v>223</v>
      </c>
      <c r="C7" s="608"/>
      <c r="D7" s="608"/>
      <c r="E7" s="608"/>
      <c r="F7" s="608"/>
      <c r="G7" s="608"/>
      <c r="H7" s="608"/>
      <c r="I7" s="608"/>
      <c r="J7" s="608"/>
      <c r="K7" s="608"/>
      <c r="L7" s="608"/>
      <c r="M7" s="608"/>
      <c r="N7" s="608"/>
      <c r="O7" s="608"/>
      <c r="P7" s="608"/>
      <c r="Q7" s="609"/>
      <c r="R7" s="610">
        <v>5944</v>
      </c>
      <c r="S7" s="611"/>
      <c r="T7" s="611"/>
      <c r="U7" s="611"/>
      <c r="V7" s="611"/>
      <c r="W7" s="611"/>
      <c r="X7" s="611"/>
      <c r="Y7" s="612"/>
      <c r="Z7" s="613">
        <v>0</v>
      </c>
      <c r="AA7" s="613"/>
      <c r="AB7" s="613"/>
      <c r="AC7" s="613"/>
      <c r="AD7" s="614">
        <v>5944</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6180514</v>
      </c>
      <c r="BH7" s="611"/>
      <c r="BI7" s="611"/>
      <c r="BJ7" s="611"/>
      <c r="BK7" s="611"/>
      <c r="BL7" s="611"/>
      <c r="BM7" s="611"/>
      <c r="BN7" s="612"/>
      <c r="BO7" s="613">
        <v>35.799999999999997</v>
      </c>
      <c r="BP7" s="613"/>
      <c r="BQ7" s="613"/>
      <c r="BR7" s="613"/>
      <c r="BS7" s="614">
        <v>209616</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10464268</v>
      </c>
      <c r="CS7" s="611"/>
      <c r="CT7" s="611"/>
      <c r="CU7" s="611"/>
      <c r="CV7" s="611"/>
      <c r="CW7" s="611"/>
      <c r="CX7" s="611"/>
      <c r="CY7" s="612"/>
      <c r="CZ7" s="613">
        <v>13.8</v>
      </c>
      <c r="DA7" s="613"/>
      <c r="DB7" s="613"/>
      <c r="DC7" s="613"/>
      <c r="DD7" s="619">
        <v>322879</v>
      </c>
      <c r="DE7" s="611"/>
      <c r="DF7" s="611"/>
      <c r="DG7" s="611"/>
      <c r="DH7" s="611"/>
      <c r="DI7" s="611"/>
      <c r="DJ7" s="611"/>
      <c r="DK7" s="611"/>
      <c r="DL7" s="611"/>
      <c r="DM7" s="611"/>
      <c r="DN7" s="611"/>
      <c r="DO7" s="611"/>
      <c r="DP7" s="612"/>
      <c r="DQ7" s="619">
        <v>7311977</v>
      </c>
      <c r="DR7" s="611"/>
      <c r="DS7" s="611"/>
      <c r="DT7" s="611"/>
      <c r="DU7" s="611"/>
      <c r="DV7" s="611"/>
      <c r="DW7" s="611"/>
      <c r="DX7" s="611"/>
      <c r="DY7" s="611"/>
      <c r="DZ7" s="611"/>
      <c r="EA7" s="611"/>
      <c r="EB7" s="611"/>
      <c r="EC7" s="620"/>
    </row>
    <row r="8" spans="2:143" ht="11.25" customHeight="1">
      <c r="B8" s="607" t="s">
        <v>226</v>
      </c>
      <c r="C8" s="608"/>
      <c r="D8" s="608"/>
      <c r="E8" s="608"/>
      <c r="F8" s="608"/>
      <c r="G8" s="608"/>
      <c r="H8" s="608"/>
      <c r="I8" s="608"/>
      <c r="J8" s="608"/>
      <c r="K8" s="608"/>
      <c r="L8" s="608"/>
      <c r="M8" s="608"/>
      <c r="N8" s="608"/>
      <c r="O8" s="608"/>
      <c r="P8" s="608"/>
      <c r="Q8" s="609"/>
      <c r="R8" s="610">
        <v>67979</v>
      </c>
      <c r="S8" s="611"/>
      <c r="T8" s="611"/>
      <c r="U8" s="611"/>
      <c r="V8" s="611"/>
      <c r="W8" s="611"/>
      <c r="X8" s="611"/>
      <c r="Y8" s="612"/>
      <c r="Z8" s="613">
        <v>0.1</v>
      </c>
      <c r="AA8" s="613"/>
      <c r="AB8" s="613"/>
      <c r="AC8" s="613"/>
      <c r="AD8" s="614">
        <v>67979</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185484</v>
      </c>
      <c r="BH8" s="611"/>
      <c r="BI8" s="611"/>
      <c r="BJ8" s="611"/>
      <c r="BK8" s="611"/>
      <c r="BL8" s="611"/>
      <c r="BM8" s="611"/>
      <c r="BN8" s="612"/>
      <c r="BO8" s="613">
        <v>1.1000000000000001</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28033919</v>
      </c>
      <c r="CS8" s="611"/>
      <c r="CT8" s="611"/>
      <c r="CU8" s="611"/>
      <c r="CV8" s="611"/>
      <c r="CW8" s="611"/>
      <c r="CX8" s="611"/>
      <c r="CY8" s="612"/>
      <c r="CZ8" s="613">
        <v>36.9</v>
      </c>
      <c r="DA8" s="613"/>
      <c r="DB8" s="613"/>
      <c r="DC8" s="613"/>
      <c r="DD8" s="619">
        <v>461706</v>
      </c>
      <c r="DE8" s="611"/>
      <c r="DF8" s="611"/>
      <c r="DG8" s="611"/>
      <c r="DH8" s="611"/>
      <c r="DI8" s="611"/>
      <c r="DJ8" s="611"/>
      <c r="DK8" s="611"/>
      <c r="DL8" s="611"/>
      <c r="DM8" s="611"/>
      <c r="DN8" s="611"/>
      <c r="DO8" s="611"/>
      <c r="DP8" s="612"/>
      <c r="DQ8" s="619">
        <v>12876345</v>
      </c>
      <c r="DR8" s="611"/>
      <c r="DS8" s="611"/>
      <c r="DT8" s="611"/>
      <c r="DU8" s="611"/>
      <c r="DV8" s="611"/>
      <c r="DW8" s="611"/>
      <c r="DX8" s="611"/>
      <c r="DY8" s="611"/>
      <c r="DZ8" s="611"/>
      <c r="EA8" s="611"/>
      <c r="EB8" s="611"/>
      <c r="EC8" s="620"/>
    </row>
    <row r="9" spans="2:143" ht="11.25" customHeight="1">
      <c r="B9" s="607" t="s">
        <v>229</v>
      </c>
      <c r="C9" s="608"/>
      <c r="D9" s="608"/>
      <c r="E9" s="608"/>
      <c r="F9" s="608"/>
      <c r="G9" s="608"/>
      <c r="H9" s="608"/>
      <c r="I9" s="608"/>
      <c r="J9" s="608"/>
      <c r="K9" s="608"/>
      <c r="L9" s="608"/>
      <c r="M9" s="608"/>
      <c r="N9" s="608"/>
      <c r="O9" s="608"/>
      <c r="P9" s="608"/>
      <c r="Q9" s="609"/>
      <c r="R9" s="610">
        <v>94846</v>
      </c>
      <c r="S9" s="611"/>
      <c r="T9" s="611"/>
      <c r="U9" s="611"/>
      <c r="V9" s="611"/>
      <c r="W9" s="611"/>
      <c r="X9" s="611"/>
      <c r="Y9" s="612"/>
      <c r="Z9" s="613">
        <v>0.1</v>
      </c>
      <c r="AA9" s="613"/>
      <c r="AB9" s="613"/>
      <c r="AC9" s="613"/>
      <c r="AD9" s="614">
        <v>94846</v>
      </c>
      <c r="AE9" s="614"/>
      <c r="AF9" s="614"/>
      <c r="AG9" s="614"/>
      <c r="AH9" s="614"/>
      <c r="AI9" s="614"/>
      <c r="AJ9" s="614"/>
      <c r="AK9" s="614"/>
      <c r="AL9" s="615">
        <v>0.3</v>
      </c>
      <c r="AM9" s="616"/>
      <c r="AN9" s="616"/>
      <c r="AO9" s="617"/>
      <c r="AP9" s="607" t="s">
        <v>230</v>
      </c>
      <c r="AQ9" s="608"/>
      <c r="AR9" s="608"/>
      <c r="AS9" s="608"/>
      <c r="AT9" s="608"/>
      <c r="AU9" s="608"/>
      <c r="AV9" s="608"/>
      <c r="AW9" s="608"/>
      <c r="AX9" s="608"/>
      <c r="AY9" s="608"/>
      <c r="AZ9" s="608"/>
      <c r="BA9" s="608"/>
      <c r="BB9" s="608"/>
      <c r="BC9" s="608"/>
      <c r="BD9" s="608"/>
      <c r="BE9" s="608"/>
      <c r="BF9" s="609"/>
      <c r="BG9" s="610">
        <v>4927334</v>
      </c>
      <c r="BH9" s="611"/>
      <c r="BI9" s="611"/>
      <c r="BJ9" s="611"/>
      <c r="BK9" s="611"/>
      <c r="BL9" s="611"/>
      <c r="BM9" s="611"/>
      <c r="BN9" s="612"/>
      <c r="BO9" s="613">
        <v>28.6</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10499246</v>
      </c>
      <c r="CS9" s="611"/>
      <c r="CT9" s="611"/>
      <c r="CU9" s="611"/>
      <c r="CV9" s="611"/>
      <c r="CW9" s="611"/>
      <c r="CX9" s="611"/>
      <c r="CY9" s="612"/>
      <c r="CZ9" s="613">
        <v>13.8</v>
      </c>
      <c r="DA9" s="613"/>
      <c r="DB9" s="613"/>
      <c r="DC9" s="613"/>
      <c r="DD9" s="619">
        <v>4196261</v>
      </c>
      <c r="DE9" s="611"/>
      <c r="DF9" s="611"/>
      <c r="DG9" s="611"/>
      <c r="DH9" s="611"/>
      <c r="DI9" s="611"/>
      <c r="DJ9" s="611"/>
      <c r="DK9" s="611"/>
      <c r="DL9" s="611"/>
      <c r="DM9" s="611"/>
      <c r="DN9" s="611"/>
      <c r="DO9" s="611"/>
      <c r="DP9" s="612"/>
      <c r="DQ9" s="619">
        <v>5811874</v>
      </c>
      <c r="DR9" s="611"/>
      <c r="DS9" s="611"/>
      <c r="DT9" s="611"/>
      <c r="DU9" s="611"/>
      <c r="DV9" s="611"/>
      <c r="DW9" s="611"/>
      <c r="DX9" s="611"/>
      <c r="DY9" s="611"/>
      <c r="DZ9" s="611"/>
      <c r="EA9" s="611"/>
      <c r="EB9" s="611"/>
      <c r="EC9" s="620"/>
    </row>
    <row r="10" spans="2:143" ht="11.25" customHeight="1">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336073</v>
      </c>
      <c r="BH10" s="611"/>
      <c r="BI10" s="611"/>
      <c r="BJ10" s="611"/>
      <c r="BK10" s="611"/>
      <c r="BL10" s="611"/>
      <c r="BM10" s="611"/>
      <c r="BN10" s="612"/>
      <c r="BO10" s="613">
        <v>1.9</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56348</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55894</v>
      </c>
      <c r="DR10" s="611"/>
      <c r="DS10" s="611"/>
      <c r="DT10" s="611"/>
      <c r="DU10" s="611"/>
      <c r="DV10" s="611"/>
      <c r="DW10" s="611"/>
      <c r="DX10" s="611"/>
      <c r="DY10" s="611"/>
      <c r="DZ10" s="611"/>
      <c r="EA10" s="611"/>
      <c r="EB10" s="611"/>
      <c r="EC10" s="620"/>
    </row>
    <row r="11" spans="2:143" ht="11.25" customHeight="1">
      <c r="B11" s="607" t="s">
        <v>235</v>
      </c>
      <c r="C11" s="608"/>
      <c r="D11" s="608"/>
      <c r="E11" s="608"/>
      <c r="F11" s="608"/>
      <c r="G11" s="608"/>
      <c r="H11" s="608"/>
      <c r="I11" s="608"/>
      <c r="J11" s="608"/>
      <c r="K11" s="608"/>
      <c r="L11" s="608"/>
      <c r="M11" s="608"/>
      <c r="N11" s="608"/>
      <c r="O11" s="608"/>
      <c r="P11" s="608"/>
      <c r="Q11" s="609"/>
      <c r="R11" s="610">
        <v>3180471</v>
      </c>
      <c r="S11" s="611"/>
      <c r="T11" s="611"/>
      <c r="U11" s="611"/>
      <c r="V11" s="611"/>
      <c r="W11" s="611"/>
      <c r="X11" s="611"/>
      <c r="Y11" s="612"/>
      <c r="Z11" s="615">
        <v>4</v>
      </c>
      <c r="AA11" s="616"/>
      <c r="AB11" s="616"/>
      <c r="AC11" s="622"/>
      <c r="AD11" s="619">
        <v>3180471</v>
      </c>
      <c r="AE11" s="611"/>
      <c r="AF11" s="611"/>
      <c r="AG11" s="611"/>
      <c r="AH11" s="611"/>
      <c r="AI11" s="611"/>
      <c r="AJ11" s="611"/>
      <c r="AK11" s="612"/>
      <c r="AL11" s="615">
        <v>8.8000000000000007</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731623</v>
      </c>
      <c r="BH11" s="611"/>
      <c r="BI11" s="611"/>
      <c r="BJ11" s="611"/>
      <c r="BK11" s="611"/>
      <c r="BL11" s="611"/>
      <c r="BM11" s="611"/>
      <c r="BN11" s="612"/>
      <c r="BO11" s="613">
        <v>4.2</v>
      </c>
      <c r="BP11" s="613"/>
      <c r="BQ11" s="613"/>
      <c r="BR11" s="613"/>
      <c r="BS11" s="614">
        <v>209616</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2148467</v>
      </c>
      <c r="CS11" s="611"/>
      <c r="CT11" s="611"/>
      <c r="CU11" s="611"/>
      <c r="CV11" s="611"/>
      <c r="CW11" s="611"/>
      <c r="CX11" s="611"/>
      <c r="CY11" s="612"/>
      <c r="CZ11" s="613">
        <v>2.8</v>
      </c>
      <c r="DA11" s="613"/>
      <c r="DB11" s="613"/>
      <c r="DC11" s="613"/>
      <c r="DD11" s="619">
        <v>837092</v>
      </c>
      <c r="DE11" s="611"/>
      <c r="DF11" s="611"/>
      <c r="DG11" s="611"/>
      <c r="DH11" s="611"/>
      <c r="DI11" s="611"/>
      <c r="DJ11" s="611"/>
      <c r="DK11" s="611"/>
      <c r="DL11" s="611"/>
      <c r="DM11" s="611"/>
      <c r="DN11" s="611"/>
      <c r="DO11" s="611"/>
      <c r="DP11" s="612"/>
      <c r="DQ11" s="619">
        <v>1118720</v>
      </c>
      <c r="DR11" s="611"/>
      <c r="DS11" s="611"/>
      <c r="DT11" s="611"/>
      <c r="DU11" s="611"/>
      <c r="DV11" s="611"/>
      <c r="DW11" s="611"/>
      <c r="DX11" s="611"/>
      <c r="DY11" s="611"/>
      <c r="DZ11" s="611"/>
      <c r="EA11" s="611"/>
      <c r="EB11" s="611"/>
      <c r="EC11" s="620"/>
    </row>
    <row r="12" spans="2:143" ht="11.25" customHeight="1">
      <c r="B12" s="607" t="s">
        <v>238</v>
      </c>
      <c r="C12" s="608"/>
      <c r="D12" s="608"/>
      <c r="E12" s="608"/>
      <c r="F12" s="608"/>
      <c r="G12" s="608"/>
      <c r="H12" s="608"/>
      <c r="I12" s="608"/>
      <c r="J12" s="608"/>
      <c r="K12" s="608"/>
      <c r="L12" s="608"/>
      <c r="M12" s="608"/>
      <c r="N12" s="608"/>
      <c r="O12" s="608"/>
      <c r="P12" s="608"/>
      <c r="Q12" s="609"/>
      <c r="R12" s="610">
        <v>54058</v>
      </c>
      <c r="S12" s="611"/>
      <c r="T12" s="611"/>
      <c r="U12" s="611"/>
      <c r="V12" s="611"/>
      <c r="W12" s="611"/>
      <c r="X12" s="611"/>
      <c r="Y12" s="612"/>
      <c r="Z12" s="613">
        <v>0.1</v>
      </c>
      <c r="AA12" s="613"/>
      <c r="AB12" s="613"/>
      <c r="AC12" s="613"/>
      <c r="AD12" s="614">
        <v>54058</v>
      </c>
      <c r="AE12" s="614"/>
      <c r="AF12" s="614"/>
      <c r="AG12" s="614"/>
      <c r="AH12" s="614"/>
      <c r="AI12" s="614"/>
      <c r="AJ12" s="614"/>
      <c r="AK12" s="614"/>
      <c r="AL12" s="615">
        <v>0.1</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8947222</v>
      </c>
      <c r="BH12" s="611"/>
      <c r="BI12" s="611"/>
      <c r="BJ12" s="611"/>
      <c r="BK12" s="611"/>
      <c r="BL12" s="611"/>
      <c r="BM12" s="611"/>
      <c r="BN12" s="612"/>
      <c r="BO12" s="613">
        <v>51.9</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1116431</v>
      </c>
      <c r="CS12" s="611"/>
      <c r="CT12" s="611"/>
      <c r="CU12" s="611"/>
      <c r="CV12" s="611"/>
      <c r="CW12" s="611"/>
      <c r="CX12" s="611"/>
      <c r="CY12" s="612"/>
      <c r="CZ12" s="613">
        <v>1.5</v>
      </c>
      <c r="DA12" s="613"/>
      <c r="DB12" s="613"/>
      <c r="DC12" s="613"/>
      <c r="DD12" s="619">
        <v>280404</v>
      </c>
      <c r="DE12" s="611"/>
      <c r="DF12" s="611"/>
      <c r="DG12" s="611"/>
      <c r="DH12" s="611"/>
      <c r="DI12" s="611"/>
      <c r="DJ12" s="611"/>
      <c r="DK12" s="611"/>
      <c r="DL12" s="611"/>
      <c r="DM12" s="611"/>
      <c r="DN12" s="611"/>
      <c r="DO12" s="611"/>
      <c r="DP12" s="612"/>
      <c r="DQ12" s="619">
        <v>731259</v>
      </c>
      <c r="DR12" s="611"/>
      <c r="DS12" s="611"/>
      <c r="DT12" s="611"/>
      <c r="DU12" s="611"/>
      <c r="DV12" s="611"/>
      <c r="DW12" s="611"/>
      <c r="DX12" s="611"/>
      <c r="DY12" s="611"/>
      <c r="DZ12" s="611"/>
      <c r="EA12" s="611"/>
      <c r="EB12" s="611"/>
      <c r="EC12" s="620"/>
    </row>
    <row r="13" spans="2:143" ht="11.25" customHeight="1">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8841726</v>
      </c>
      <c r="BH13" s="611"/>
      <c r="BI13" s="611"/>
      <c r="BJ13" s="611"/>
      <c r="BK13" s="611"/>
      <c r="BL13" s="611"/>
      <c r="BM13" s="611"/>
      <c r="BN13" s="612"/>
      <c r="BO13" s="613">
        <v>51.2</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5158757</v>
      </c>
      <c r="CS13" s="611"/>
      <c r="CT13" s="611"/>
      <c r="CU13" s="611"/>
      <c r="CV13" s="611"/>
      <c r="CW13" s="611"/>
      <c r="CX13" s="611"/>
      <c r="CY13" s="612"/>
      <c r="CZ13" s="613">
        <v>6.8</v>
      </c>
      <c r="DA13" s="613"/>
      <c r="DB13" s="613"/>
      <c r="DC13" s="613"/>
      <c r="DD13" s="619">
        <v>3382618</v>
      </c>
      <c r="DE13" s="611"/>
      <c r="DF13" s="611"/>
      <c r="DG13" s="611"/>
      <c r="DH13" s="611"/>
      <c r="DI13" s="611"/>
      <c r="DJ13" s="611"/>
      <c r="DK13" s="611"/>
      <c r="DL13" s="611"/>
      <c r="DM13" s="611"/>
      <c r="DN13" s="611"/>
      <c r="DO13" s="611"/>
      <c r="DP13" s="612"/>
      <c r="DQ13" s="619">
        <v>2263541</v>
      </c>
      <c r="DR13" s="611"/>
      <c r="DS13" s="611"/>
      <c r="DT13" s="611"/>
      <c r="DU13" s="611"/>
      <c r="DV13" s="611"/>
      <c r="DW13" s="611"/>
      <c r="DX13" s="611"/>
      <c r="DY13" s="611"/>
      <c r="DZ13" s="611"/>
      <c r="EA13" s="611"/>
      <c r="EB13" s="611"/>
      <c r="EC13" s="620"/>
    </row>
    <row r="14" spans="2:143" ht="11.25" customHeight="1">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563256</v>
      </c>
      <c r="BH14" s="611"/>
      <c r="BI14" s="611"/>
      <c r="BJ14" s="611"/>
      <c r="BK14" s="611"/>
      <c r="BL14" s="611"/>
      <c r="BM14" s="611"/>
      <c r="BN14" s="612"/>
      <c r="BO14" s="613">
        <v>3.3</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2489377</v>
      </c>
      <c r="CS14" s="611"/>
      <c r="CT14" s="611"/>
      <c r="CU14" s="611"/>
      <c r="CV14" s="611"/>
      <c r="CW14" s="611"/>
      <c r="CX14" s="611"/>
      <c r="CY14" s="612"/>
      <c r="CZ14" s="613">
        <v>3.3</v>
      </c>
      <c r="DA14" s="613"/>
      <c r="DB14" s="613"/>
      <c r="DC14" s="613"/>
      <c r="DD14" s="619">
        <v>654099</v>
      </c>
      <c r="DE14" s="611"/>
      <c r="DF14" s="611"/>
      <c r="DG14" s="611"/>
      <c r="DH14" s="611"/>
      <c r="DI14" s="611"/>
      <c r="DJ14" s="611"/>
      <c r="DK14" s="611"/>
      <c r="DL14" s="611"/>
      <c r="DM14" s="611"/>
      <c r="DN14" s="611"/>
      <c r="DO14" s="611"/>
      <c r="DP14" s="612"/>
      <c r="DQ14" s="619">
        <v>1840375</v>
      </c>
      <c r="DR14" s="611"/>
      <c r="DS14" s="611"/>
      <c r="DT14" s="611"/>
      <c r="DU14" s="611"/>
      <c r="DV14" s="611"/>
      <c r="DW14" s="611"/>
      <c r="DX14" s="611"/>
      <c r="DY14" s="611"/>
      <c r="DZ14" s="611"/>
      <c r="EA14" s="611"/>
      <c r="EB14" s="611"/>
      <c r="EC14" s="620"/>
    </row>
    <row r="15" spans="2:143" ht="11.25" customHeight="1">
      <c r="B15" s="607" t="s">
        <v>247</v>
      </c>
      <c r="C15" s="608"/>
      <c r="D15" s="608"/>
      <c r="E15" s="608"/>
      <c r="F15" s="608"/>
      <c r="G15" s="608"/>
      <c r="H15" s="608"/>
      <c r="I15" s="608"/>
      <c r="J15" s="608"/>
      <c r="K15" s="608"/>
      <c r="L15" s="608"/>
      <c r="M15" s="608"/>
      <c r="N15" s="608"/>
      <c r="O15" s="608"/>
      <c r="P15" s="608"/>
      <c r="Q15" s="609"/>
      <c r="R15" s="610">
        <v>45534</v>
      </c>
      <c r="S15" s="611"/>
      <c r="T15" s="611"/>
      <c r="U15" s="611"/>
      <c r="V15" s="611"/>
      <c r="W15" s="611"/>
      <c r="X15" s="611"/>
      <c r="Y15" s="612"/>
      <c r="Z15" s="613">
        <v>0.1</v>
      </c>
      <c r="AA15" s="613"/>
      <c r="AB15" s="613"/>
      <c r="AC15" s="613"/>
      <c r="AD15" s="614">
        <v>45534</v>
      </c>
      <c r="AE15" s="614"/>
      <c r="AF15" s="614"/>
      <c r="AG15" s="614"/>
      <c r="AH15" s="614"/>
      <c r="AI15" s="614"/>
      <c r="AJ15" s="614"/>
      <c r="AK15" s="614"/>
      <c r="AL15" s="615">
        <v>0.1</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924937</v>
      </c>
      <c r="BH15" s="611"/>
      <c r="BI15" s="611"/>
      <c r="BJ15" s="611"/>
      <c r="BK15" s="611"/>
      <c r="BL15" s="611"/>
      <c r="BM15" s="611"/>
      <c r="BN15" s="612"/>
      <c r="BO15" s="613">
        <v>5.4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8882081</v>
      </c>
      <c r="CS15" s="611"/>
      <c r="CT15" s="611"/>
      <c r="CU15" s="611"/>
      <c r="CV15" s="611"/>
      <c r="CW15" s="611"/>
      <c r="CX15" s="611"/>
      <c r="CY15" s="612"/>
      <c r="CZ15" s="613">
        <v>11.7</v>
      </c>
      <c r="DA15" s="613"/>
      <c r="DB15" s="613"/>
      <c r="DC15" s="613"/>
      <c r="DD15" s="619">
        <v>1788382</v>
      </c>
      <c r="DE15" s="611"/>
      <c r="DF15" s="611"/>
      <c r="DG15" s="611"/>
      <c r="DH15" s="611"/>
      <c r="DI15" s="611"/>
      <c r="DJ15" s="611"/>
      <c r="DK15" s="611"/>
      <c r="DL15" s="611"/>
      <c r="DM15" s="611"/>
      <c r="DN15" s="611"/>
      <c r="DO15" s="611"/>
      <c r="DP15" s="612"/>
      <c r="DQ15" s="619">
        <v>5133880</v>
      </c>
      <c r="DR15" s="611"/>
      <c r="DS15" s="611"/>
      <c r="DT15" s="611"/>
      <c r="DU15" s="611"/>
      <c r="DV15" s="611"/>
      <c r="DW15" s="611"/>
      <c r="DX15" s="611"/>
      <c r="DY15" s="611"/>
      <c r="DZ15" s="611"/>
      <c r="EA15" s="611"/>
      <c r="EB15" s="611"/>
      <c r="EC15" s="620"/>
    </row>
    <row r="16" spans="2:143" ht="11.25" customHeight="1">
      <c r="B16" s="607" t="s">
        <v>250</v>
      </c>
      <c r="C16" s="608"/>
      <c r="D16" s="608"/>
      <c r="E16" s="608"/>
      <c r="F16" s="608"/>
      <c r="G16" s="608"/>
      <c r="H16" s="608"/>
      <c r="I16" s="608"/>
      <c r="J16" s="608"/>
      <c r="K16" s="608"/>
      <c r="L16" s="608"/>
      <c r="M16" s="608"/>
      <c r="N16" s="608"/>
      <c r="O16" s="608"/>
      <c r="P16" s="608"/>
      <c r="Q16" s="609"/>
      <c r="R16" s="610">
        <v>229435</v>
      </c>
      <c r="S16" s="611"/>
      <c r="T16" s="611"/>
      <c r="U16" s="611"/>
      <c r="V16" s="611"/>
      <c r="W16" s="611"/>
      <c r="X16" s="611"/>
      <c r="Y16" s="612"/>
      <c r="Z16" s="613">
        <v>0.3</v>
      </c>
      <c r="AA16" s="613"/>
      <c r="AB16" s="613"/>
      <c r="AC16" s="613"/>
      <c r="AD16" s="614">
        <v>229435</v>
      </c>
      <c r="AE16" s="614"/>
      <c r="AF16" s="614"/>
      <c r="AG16" s="614"/>
      <c r="AH16" s="614"/>
      <c r="AI16" s="614"/>
      <c r="AJ16" s="614"/>
      <c r="AK16" s="614"/>
      <c r="AL16" s="615">
        <v>0.6</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1064047</v>
      </c>
      <c r="CS16" s="611"/>
      <c r="CT16" s="611"/>
      <c r="CU16" s="611"/>
      <c r="CV16" s="611"/>
      <c r="CW16" s="611"/>
      <c r="CX16" s="611"/>
      <c r="CY16" s="612"/>
      <c r="CZ16" s="613">
        <v>1.4</v>
      </c>
      <c r="DA16" s="613"/>
      <c r="DB16" s="613"/>
      <c r="DC16" s="613"/>
      <c r="DD16" s="619" t="s">
        <v>122</v>
      </c>
      <c r="DE16" s="611"/>
      <c r="DF16" s="611"/>
      <c r="DG16" s="611"/>
      <c r="DH16" s="611"/>
      <c r="DI16" s="611"/>
      <c r="DJ16" s="611"/>
      <c r="DK16" s="611"/>
      <c r="DL16" s="611"/>
      <c r="DM16" s="611"/>
      <c r="DN16" s="611"/>
      <c r="DO16" s="611"/>
      <c r="DP16" s="612"/>
      <c r="DQ16" s="619">
        <v>607288</v>
      </c>
      <c r="DR16" s="611"/>
      <c r="DS16" s="611"/>
      <c r="DT16" s="611"/>
      <c r="DU16" s="611"/>
      <c r="DV16" s="611"/>
      <c r="DW16" s="611"/>
      <c r="DX16" s="611"/>
      <c r="DY16" s="611"/>
      <c r="DZ16" s="611"/>
      <c r="EA16" s="611"/>
      <c r="EB16" s="611"/>
      <c r="EC16" s="620"/>
    </row>
    <row r="17" spans="2:133" ht="11.25" customHeight="1">
      <c r="B17" s="607" t="s">
        <v>253</v>
      </c>
      <c r="C17" s="608"/>
      <c r="D17" s="608"/>
      <c r="E17" s="608"/>
      <c r="F17" s="608"/>
      <c r="G17" s="608"/>
      <c r="H17" s="608"/>
      <c r="I17" s="608"/>
      <c r="J17" s="608"/>
      <c r="K17" s="608"/>
      <c r="L17" s="608"/>
      <c r="M17" s="608"/>
      <c r="N17" s="608"/>
      <c r="O17" s="608"/>
      <c r="P17" s="608"/>
      <c r="Q17" s="609"/>
      <c r="R17" s="610">
        <v>684692</v>
      </c>
      <c r="S17" s="611"/>
      <c r="T17" s="611"/>
      <c r="U17" s="611"/>
      <c r="V17" s="611"/>
      <c r="W17" s="611"/>
      <c r="X17" s="611"/>
      <c r="Y17" s="612"/>
      <c r="Z17" s="613">
        <v>0.9</v>
      </c>
      <c r="AA17" s="613"/>
      <c r="AB17" s="613"/>
      <c r="AC17" s="613"/>
      <c r="AD17" s="614">
        <v>684692</v>
      </c>
      <c r="AE17" s="614"/>
      <c r="AF17" s="614"/>
      <c r="AG17" s="614"/>
      <c r="AH17" s="614"/>
      <c r="AI17" s="614"/>
      <c r="AJ17" s="614"/>
      <c r="AK17" s="614"/>
      <c r="AL17" s="615">
        <v>1.9</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5797131</v>
      </c>
      <c r="CS17" s="611"/>
      <c r="CT17" s="611"/>
      <c r="CU17" s="611"/>
      <c r="CV17" s="611"/>
      <c r="CW17" s="611"/>
      <c r="CX17" s="611"/>
      <c r="CY17" s="612"/>
      <c r="CZ17" s="613">
        <v>7.6</v>
      </c>
      <c r="DA17" s="613"/>
      <c r="DB17" s="613"/>
      <c r="DC17" s="613"/>
      <c r="DD17" s="619" t="s">
        <v>122</v>
      </c>
      <c r="DE17" s="611"/>
      <c r="DF17" s="611"/>
      <c r="DG17" s="611"/>
      <c r="DH17" s="611"/>
      <c r="DI17" s="611"/>
      <c r="DJ17" s="611"/>
      <c r="DK17" s="611"/>
      <c r="DL17" s="611"/>
      <c r="DM17" s="611"/>
      <c r="DN17" s="611"/>
      <c r="DO17" s="611"/>
      <c r="DP17" s="612"/>
      <c r="DQ17" s="619">
        <v>5762933</v>
      </c>
      <c r="DR17" s="611"/>
      <c r="DS17" s="611"/>
      <c r="DT17" s="611"/>
      <c r="DU17" s="611"/>
      <c r="DV17" s="611"/>
      <c r="DW17" s="611"/>
      <c r="DX17" s="611"/>
      <c r="DY17" s="611"/>
      <c r="DZ17" s="611"/>
      <c r="EA17" s="611"/>
      <c r="EB17" s="611"/>
      <c r="EC17" s="620"/>
    </row>
    <row r="18" spans="2:133" ht="11.25" customHeight="1">
      <c r="B18" s="607" t="s">
        <v>256</v>
      </c>
      <c r="C18" s="608"/>
      <c r="D18" s="608"/>
      <c r="E18" s="608"/>
      <c r="F18" s="608"/>
      <c r="G18" s="608"/>
      <c r="H18" s="608"/>
      <c r="I18" s="608"/>
      <c r="J18" s="608"/>
      <c r="K18" s="608"/>
      <c r="L18" s="608"/>
      <c r="M18" s="608"/>
      <c r="N18" s="608"/>
      <c r="O18" s="608"/>
      <c r="P18" s="608"/>
      <c r="Q18" s="609"/>
      <c r="R18" s="610">
        <v>152428</v>
      </c>
      <c r="S18" s="611"/>
      <c r="T18" s="611"/>
      <c r="U18" s="611"/>
      <c r="V18" s="611"/>
      <c r="W18" s="611"/>
      <c r="X18" s="611"/>
      <c r="Y18" s="612"/>
      <c r="Z18" s="613">
        <v>0.2</v>
      </c>
      <c r="AA18" s="613"/>
      <c r="AB18" s="613"/>
      <c r="AC18" s="613"/>
      <c r="AD18" s="614">
        <v>152428</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c r="B19" s="607" t="s">
        <v>259</v>
      </c>
      <c r="C19" s="608"/>
      <c r="D19" s="608"/>
      <c r="E19" s="608"/>
      <c r="F19" s="608"/>
      <c r="G19" s="608"/>
      <c r="H19" s="608"/>
      <c r="I19" s="608"/>
      <c r="J19" s="608"/>
      <c r="K19" s="608"/>
      <c r="L19" s="608"/>
      <c r="M19" s="608"/>
      <c r="N19" s="608"/>
      <c r="O19" s="608"/>
      <c r="P19" s="608"/>
      <c r="Q19" s="609"/>
      <c r="R19" s="610">
        <v>517199</v>
      </c>
      <c r="S19" s="611"/>
      <c r="T19" s="611"/>
      <c r="U19" s="611"/>
      <c r="V19" s="611"/>
      <c r="W19" s="611"/>
      <c r="X19" s="611"/>
      <c r="Y19" s="612"/>
      <c r="Z19" s="613">
        <v>0.6</v>
      </c>
      <c r="AA19" s="613"/>
      <c r="AB19" s="613"/>
      <c r="AC19" s="613"/>
      <c r="AD19" s="614">
        <v>517199</v>
      </c>
      <c r="AE19" s="614"/>
      <c r="AF19" s="614"/>
      <c r="AG19" s="614"/>
      <c r="AH19" s="614"/>
      <c r="AI19" s="614"/>
      <c r="AJ19" s="614"/>
      <c r="AK19" s="614"/>
      <c r="AL19" s="615">
        <v>1.4</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638897</v>
      </c>
      <c r="BH19" s="611"/>
      <c r="BI19" s="611"/>
      <c r="BJ19" s="611"/>
      <c r="BK19" s="611"/>
      <c r="BL19" s="611"/>
      <c r="BM19" s="611"/>
      <c r="BN19" s="612"/>
      <c r="BO19" s="613">
        <v>3.7</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c r="B20" s="623" t="s">
        <v>262</v>
      </c>
      <c r="C20" s="624"/>
      <c r="D20" s="624"/>
      <c r="E20" s="624"/>
      <c r="F20" s="624"/>
      <c r="G20" s="624"/>
      <c r="H20" s="624"/>
      <c r="I20" s="624"/>
      <c r="J20" s="624"/>
      <c r="K20" s="624"/>
      <c r="L20" s="624"/>
      <c r="M20" s="624"/>
      <c r="N20" s="624"/>
      <c r="O20" s="624"/>
      <c r="P20" s="624"/>
      <c r="Q20" s="625"/>
      <c r="R20" s="610">
        <v>15065</v>
      </c>
      <c r="S20" s="611"/>
      <c r="T20" s="611"/>
      <c r="U20" s="611"/>
      <c r="V20" s="611"/>
      <c r="W20" s="611"/>
      <c r="X20" s="611"/>
      <c r="Y20" s="612"/>
      <c r="Z20" s="613">
        <v>0</v>
      </c>
      <c r="AA20" s="613"/>
      <c r="AB20" s="613"/>
      <c r="AC20" s="613"/>
      <c r="AD20" s="614">
        <v>15065</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638897</v>
      </c>
      <c r="BH20" s="611"/>
      <c r="BI20" s="611"/>
      <c r="BJ20" s="611"/>
      <c r="BK20" s="611"/>
      <c r="BL20" s="611"/>
      <c r="BM20" s="611"/>
      <c r="BN20" s="612"/>
      <c r="BO20" s="613">
        <v>3.7</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76012612</v>
      </c>
      <c r="CS20" s="611"/>
      <c r="CT20" s="611"/>
      <c r="CU20" s="611"/>
      <c r="CV20" s="611"/>
      <c r="CW20" s="611"/>
      <c r="CX20" s="611"/>
      <c r="CY20" s="612"/>
      <c r="CZ20" s="613">
        <v>100</v>
      </c>
      <c r="DA20" s="613"/>
      <c r="DB20" s="613"/>
      <c r="DC20" s="613"/>
      <c r="DD20" s="619">
        <v>11923441</v>
      </c>
      <c r="DE20" s="611"/>
      <c r="DF20" s="611"/>
      <c r="DG20" s="611"/>
      <c r="DH20" s="611"/>
      <c r="DI20" s="611"/>
      <c r="DJ20" s="611"/>
      <c r="DK20" s="611"/>
      <c r="DL20" s="611"/>
      <c r="DM20" s="611"/>
      <c r="DN20" s="611"/>
      <c r="DO20" s="611"/>
      <c r="DP20" s="612"/>
      <c r="DQ20" s="619">
        <v>43816626</v>
      </c>
      <c r="DR20" s="611"/>
      <c r="DS20" s="611"/>
      <c r="DT20" s="611"/>
      <c r="DU20" s="611"/>
      <c r="DV20" s="611"/>
      <c r="DW20" s="611"/>
      <c r="DX20" s="611"/>
      <c r="DY20" s="611"/>
      <c r="DZ20" s="611"/>
      <c r="EA20" s="611"/>
      <c r="EB20" s="611"/>
      <c r="EC20" s="620"/>
    </row>
    <row r="21" spans="2:133" ht="11.25" customHeight="1">
      <c r="B21" s="607" t="s">
        <v>265</v>
      </c>
      <c r="C21" s="608"/>
      <c r="D21" s="608"/>
      <c r="E21" s="608"/>
      <c r="F21" s="608"/>
      <c r="G21" s="608"/>
      <c r="H21" s="608"/>
      <c r="I21" s="608"/>
      <c r="J21" s="608"/>
      <c r="K21" s="608"/>
      <c r="L21" s="608"/>
      <c r="M21" s="608"/>
      <c r="N21" s="608"/>
      <c r="O21" s="608"/>
      <c r="P21" s="608"/>
      <c r="Q21" s="609"/>
      <c r="R21" s="610">
        <v>15682477</v>
      </c>
      <c r="S21" s="611"/>
      <c r="T21" s="611"/>
      <c r="U21" s="611"/>
      <c r="V21" s="611"/>
      <c r="W21" s="611"/>
      <c r="X21" s="611"/>
      <c r="Y21" s="612"/>
      <c r="Z21" s="613">
        <v>19.7</v>
      </c>
      <c r="AA21" s="613"/>
      <c r="AB21" s="613"/>
      <c r="AC21" s="613"/>
      <c r="AD21" s="614">
        <v>13995388</v>
      </c>
      <c r="AE21" s="614"/>
      <c r="AF21" s="614"/>
      <c r="AG21" s="614"/>
      <c r="AH21" s="614"/>
      <c r="AI21" s="614"/>
      <c r="AJ21" s="614"/>
      <c r="AK21" s="614"/>
      <c r="AL21" s="615">
        <v>38.799999999999997</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98316</v>
      </c>
      <c r="BH21" s="611"/>
      <c r="BI21" s="611"/>
      <c r="BJ21" s="611"/>
      <c r="BK21" s="611"/>
      <c r="BL21" s="611"/>
      <c r="BM21" s="611"/>
      <c r="BN21" s="612"/>
      <c r="BO21" s="613">
        <v>0.6</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c r="B22" s="607" t="s">
        <v>267</v>
      </c>
      <c r="C22" s="608"/>
      <c r="D22" s="608"/>
      <c r="E22" s="608"/>
      <c r="F22" s="608"/>
      <c r="G22" s="608"/>
      <c r="H22" s="608"/>
      <c r="I22" s="608"/>
      <c r="J22" s="608"/>
      <c r="K22" s="608"/>
      <c r="L22" s="608"/>
      <c r="M22" s="608"/>
      <c r="N22" s="608"/>
      <c r="O22" s="608"/>
      <c r="P22" s="608"/>
      <c r="Q22" s="609"/>
      <c r="R22" s="610">
        <v>13995388</v>
      </c>
      <c r="S22" s="611"/>
      <c r="T22" s="611"/>
      <c r="U22" s="611"/>
      <c r="V22" s="611"/>
      <c r="W22" s="611"/>
      <c r="X22" s="611"/>
      <c r="Y22" s="612"/>
      <c r="Z22" s="613">
        <v>17.5</v>
      </c>
      <c r="AA22" s="613"/>
      <c r="AB22" s="613"/>
      <c r="AC22" s="613"/>
      <c r="AD22" s="614">
        <v>13995388</v>
      </c>
      <c r="AE22" s="614"/>
      <c r="AF22" s="614"/>
      <c r="AG22" s="614"/>
      <c r="AH22" s="614"/>
      <c r="AI22" s="614"/>
      <c r="AJ22" s="614"/>
      <c r="AK22" s="614"/>
      <c r="AL22" s="615">
        <v>38.799999999999997</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c r="B23" s="607" t="s">
        <v>270</v>
      </c>
      <c r="C23" s="608"/>
      <c r="D23" s="608"/>
      <c r="E23" s="608"/>
      <c r="F23" s="608"/>
      <c r="G23" s="608"/>
      <c r="H23" s="608"/>
      <c r="I23" s="608"/>
      <c r="J23" s="608"/>
      <c r="K23" s="608"/>
      <c r="L23" s="608"/>
      <c r="M23" s="608"/>
      <c r="N23" s="608"/>
      <c r="O23" s="608"/>
      <c r="P23" s="608"/>
      <c r="Q23" s="609"/>
      <c r="R23" s="610">
        <v>1687089</v>
      </c>
      <c r="S23" s="611"/>
      <c r="T23" s="611"/>
      <c r="U23" s="611"/>
      <c r="V23" s="611"/>
      <c r="W23" s="611"/>
      <c r="X23" s="611"/>
      <c r="Y23" s="612"/>
      <c r="Z23" s="613">
        <v>2.1</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540581</v>
      </c>
      <c r="BH23" s="611"/>
      <c r="BI23" s="611"/>
      <c r="BJ23" s="611"/>
      <c r="BK23" s="611"/>
      <c r="BL23" s="611"/>
      <c r="BM23" s="611"/>
      <c r="BN23" s="612"/>
      <c r="BO23" s="613">
        <v>3.1</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38341216</v>
      </c>
      <c r="CS24" s="600"/>
      <c r="CT24" s="600"/>
      <c r="CU24" s="600"/>
      <c r="CV24" s="600"/>
      <c r="CW24" s="600"/>
      <c r="CX24" s="600"/>
      <c r="CY24" s="601"/>
      <c r="CZ24" s="604">
        <v>50.4</v>
      </c>
      <c r="DA24" s="605"/>
      <c r="DB24" s="605"/>
      <c r="DC24" s="621"/>
      <c r="DD24" s="640">
        <v>23080475</v>
      </c>
      <c r="DE24" s="600"/>
      <c r="DF24" s="600"/>
      <c r="DG24" s="600"/>
      <c r="DH24" s="600"/>
      <c r="DI24" s="600"/>
      <c r="DJ24" s="600"/>
      <c r="DK24" s="601"/>
      <c r="DL24" s="640">
        <v>21073115</v>
      </c>
      <c r="DM24" s="600"/>
      <c r="DN24" s="600"/>
      <c r="DO24" s="600"/>
      <c r="DP24" s="600"/>
      <c r="DQ24" s="600"/>
      <c r="DR24" s="600"/>
      <c r="DS24" s="600"/>
      <c r="DT24" s="600"/>
      <c r="DU24" s="600"/>
      <c r="DV24" s="601"/>
      <c r="DW24" s="604">
        <v>58.2</v>
      </c>
      <c r="DX24" s="605"/>
      <c r="DY24" s="605"/>
      <c r="DZ24" s="605"/>
      <c r="EA24" s="605"/>
      <c r="EB24" s="605"/>
      <c r="EC24" s="606"/>
    </row>
    <row r="25" spans="2:133" ht="11.25" customHeight="1">
      <c r="B25" s="607" t="s">
        <v>280</v>
      </c>
      <c r="C25" s="608"/>
      <c r="D25" s="608"/>
      <c r="E25" s="608"/>
      <c r="F25" s="608"/>
      <c r="G25" s="608"/>
      <c r="H25" s="608"/>
      <c r="I25" s="608"/>
      <c r="J25" s="608"/>
      <c r="K25" s="608"/>
      <c r="L25" s="608"/>
      <c r="M25" s="608"/>
      <c r="N25" s="608"/>
      <c r="O25" s="608"/>
      <c r="P25" s="608"/>
      <c r="Q25" s="609"/>
      <c r="R25" s="610">
        <v>38137755</v>
      </c>
      <c r="S25" s="611"/>
      <c r="T25" s="611"/>
      <c r="U25" s="611"/>
      <c r="V25" s="611"/>
      <c r="W25" s="611"/>
      <c r="X25" s="611"/>
      <c r="Y25" s="612"/>
      <c r="Z25" s="613">
        <v>47.8</v>
      </c>
      <c r="AA25" s="613"/>
      <c r="AB25" s="613"/>
      <c r="AC25" s="613"/>
      <c r="AD25" s="614">
        <v>35910085</v>
      </c>
      <c r="AE25" s="614"/>
      <c r="AF25" s="614"/>
      <c r="AG25" s="614"/>
      <c r="AH25" s="614"/>
      <c r="AI25" s="614"/>
      <c r="AJ25" s="614"/>
      <c r="AK25" s="614"/>
      <c r="AL25" s="615">
        <v>99.6</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10844124</v>
      </c>
      <c r="CS25" s="643"/>
      <c r="CT25" s="643"/>
      <c r="CU25" s="643"/>
      <c r="CV25" s="643"/>
      <c r="CW25" s="643"/>
      <c r="CX25" s="643"/>
      <c r="CY25" s="644"/>
      <c r="CZ25" s="615">
        <v>14.3</v>
      </c>
      <c r="DA25" s="641"/>
      <c r="DB25" s="641"/>
      <c r="DC25" s="645"/>
      <c r="DD25" s="619">
        <v>9948380</v>
      </c>
      <c r="DE25" s="643"/>
      <c r="DF25" s="643"/>
      <c r="DG25" s="643"/>
      <c r="DH25" s="643"/>
      <c r="DI25" s="643"/>
      <c r="DJ25" s="643"/>
      <c r="DK25" s="644"/>
      <c r="DL25" s="619">
        <v>9845607</v>
      </c>
      <c r="DM25" s="643"/>
      <c r="DN25" s="643"/>
      <c r="DO25" s="643"/>
      <c r="DP25" s="643"/>
      <c r="DQ25" s="643"/>
      <c r="DR25" s="643"/>
      <c r="DS25" s="643"/>
      <c r="DT25" s="643"/>
      <c r="DU25" s="643"/>
      <c r="DV25" s="644"/>
      <c r="DW25" s="615">
        <v>27.2</v>
      </c>
      <c r="DX25" s="641"/>
      <c r="DY25" s="641"/>
      <c r="DZ25" s="641"/>
      <c r="EA25" s="641"/>
      <c r="EB25" s="641"/>
      <c r="EC25" s="642"/>
    </row>
    <row r="26" spans="2:133" ht="11.25" customHeight="1">
      <c r="B26" s="607" t="s">
        <v>283</v>
      </c>
      <c r="C26" s="608"/>
      <c r="D26" s="608"/>
      <c r="E26" s="608"/>
      <c r="F26" s="608"/>
      <c r="G26" s="608"/>
      <c r="H26" s="608"/>
      <c r="I26" s="608"/>
      <c r="J26" s="608"/>
      <c r="K26" s="608"/>
      <c r="L26" s="608"/>
      <c r="M26" s="608"/>
      <c r="N26" s="608"/>
      <c r="O26" s="608"/>
      <c r="P26" s="608"/>
      <c r="Q26" s="609"/>
      <c r="R26" s="610">
        <v>13841</v>
      </c>
      <c r="S26" s="611"/>
      <c r="T26" s="611"/>
      <c r="U26" s="611"/>
      <c r="V26" s="611"/>
      <c r="W26" s="611"/>
      <c r="X26" s="611"/>
      <c r="Y26" s="612"/>
      <c r="Z26" s="613">
        <v>0</v>
      </c>
      <c r="AA26" s="613"/>
      <c r="AB26" s="613"/>
      <c r="AC26" s="613"/>
      <c r="AD26" s="614">
        <v>13841</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6972865</v>
      </c>
      <c r="CS26" s="611"/>
      <c r="CT26" s="611"/>
      <c r="CU26" s="611"/>
      <c r="CV26" s="611"/>
      <c r="CW26" s="611"/>
      <c r="CX26" s="611"/>
      <c r="CY26" s="612"/>
      <c r="CZ26" s="615">
        <v>9.1999999999999993</v>
      </c>
      <c r="DA26" s="641"/>
      <c r="DB26" s="641"/>
      <c r="DC26" s="645"/>
      <c r="DD26" s="619">
        <v>6434868</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1"/>
      <c r="DY26" s="641"/>
      <c r="DZ26" s="641"/>
      <c r="EA26" s="641"/>
      <c r="EB26" s="641"/>
      <c r="EC26" s="642"/>
    </row>
    <row r="27" spans="2:133" ht="11.25" customHeight="1">
      <c r="B27" s="607" t="s">
        <v>286</v>
      </c>
      <c r="C27" s="608"/>
      <c r="D27" s="608"/>
      <c r="E27" s="608"/>
      <c r="F27" s="608"/>
      <c r="G27" s="608"/>
      <c r="H27" s="608"/>
      <c r="I27" s="608"/>
      <c r="J27" s="608"/>
      <c r="K27" s="608"/>
      <c r="L27" s="608"/>
      <c r="M27" s="608"/>
      <c r="N27" s="608"/>
      <c r="O27" s="608"/>
      <c r="P27" s="608"/>
      <c r="Q27" s="609"/>
      <c r="R27" s="610">
        <v>170520</v>
      </c>
      <c r="S27" s="611"/>
      <c r="T27" s="611"/>
      <c r="U27" s="611"/>
      <c r="V27" s="611"/>
      <c r="W27" s="611"/>
      <c r="X27" s="611"/>
      <c r="Y27" s="612"/>
      <c r="Z27" s="613">
        <v>0.2</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17254826</v>
      </c>
      <c r="BH27" s="611"/>
      <c r="BI27" s="611"/>
      <c r="BJ27" s="611"/>
      <c r="BK27" s="611"/>
      <c r="BL27" s="611"/>
      <c r="BM27" s="611"/>
      <c r="BN27" s="612"/>
      <c r="BO27" s="613">
        <v>100</v>
      </c>
      <c r="BP27" s="613"/>
      <c r="BQ27" s="613"/>
      <c r="BR27" s="613"/>
      <c r="BS27" s="614">
        <v>209616</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21699961</v>
      </c>
      <c r="CS27" s="643"/>
      <c r="CT27" s="643"/>
      <c r="CU27" s="643"/>
      <c r="CV27" s="643"/>
      <c r="CW27" s="643"/>
      <c r="CX27" s="643"/>
      <c r="CY27" s="644"/>
      <c r="CZ27" s="615">
        <v>28.5</v>
      </c>
      <c r="DA27" s="641"/>
      <c r="DB27" s="641"/>
      <c r="DC27" s="645"/>
      <c r="DD27" s="619">
        <v>7369162</v>
      </c>
      <c r="DE27" s="643"/>
      <c r="DF27" s="643"/>
      <c r="DG27" s="643"/>
      <c r="DH27" s="643"/>
      <c r="DI27" s="643"/>
      <c r="DJ27" s="643"/>
      <c r="DK27" s="644"/>
      <c r="DL27" s="619">
        <v>5464575</v>
      </c>
      <c r="DM27" s="643"/>
      <c r="DN27" s="643"/>
      <c r="DO27" s="643"/>
      <c r="DP27" s="643"/>
      <c r="DQ27" s="643"/>
      <c r="DR27" s="643"/>
      <c r="DS27" s="643"/>
      <c r="DT27" s="643"/>
      <c r="DU27" s="643"/>
      <c r="DV27" s="644"/>
      <c r="DW27" s="615">
        <v>15.1</v>
      </c>
      <c r="DX27" s="641"/>
      <c r="DY27" s="641"/>
      <c r="DZ27" s="641"/>
      <c r="EA27" s="641"/>
      <c r="EB27" s="641"/>
      <c r="EC27" s="642"/>
    </row>
    <row r="28" spans="2:133" ht="11.25" customHeight="1">
      <c r="B28" s="607" t="s">
        <v>289</v>
      </c>
      <c r="C28" s="608"/>
      <c r="D28" s="608"/>
      <c r="E28" s="608"/>
      <c r="F28" s="608"/>
      <c r="G28" s="608"/>
      <c r="H28" s="608"/>
      <c r="I28" s="608"/>
      <c r="J28" s="608"/>
      <c r="K28" s="608"/>
      <c r="L28" s="608"/>
      <c r="M28" s="608"/>
      <c r="N28" s="608"/>
      <c r="O28" s="608"/>
      <c r="P28" s="608"/>
      <c r="Q28" s="609"/>
      <c r="R28" s="610">
        <v>1365968</v>
      </c>
      <c r="S28" s="611"/>
      <c r="T28" s="611"/>
      <c r="U28" s="611"/>
      <c r="V28" s="611"/>
      <c r="W28" s="611"/>
      <c r="X28" s="611"/>
      <c r="Y28" s="612"/>
      <c r="Z28" s="613">
        <v>1.7</v>
      </c>
      <c r="AA28" s="613"/>
      <c r="AB28" s="613"/>
      <c r="AC28" s="613"/>
      <c r="AD28" s="614">
        <v>57035</v>
      </c>
      <c r="AE28" s="614"/>
      <c r="AF28" s="614"/>
      <c r="AG28" s="614"/>
      <c r="AH28" s="614"/>
      <c r="AI28" s="614"/>
      <c r="AJ28" s="614"/>
      <c r="AK28" s="614"/>
      <c r="AL28" s="615">
        <v>0.2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5797131</v>
      </c>
      <c r="CS28" s="611"/>
      <c r="CT28" s="611"/>
      <c r="CU28" s="611"/>
      <c r="CV28" s="611"/>
      <c r="CW28" s="611"/>
      <c r="CX28" s="611"/>
      <c r="CY28" s="612"/>
      <c r="CZ28" s="615">
        <v>7.6</v>
      </c>
      <c r="DA28" s="641"/>
      <c r="DB28" s="641"/>
      <c r="DC28" s="645"/>
      <c r="DD28" s="619">
        <v>5762933</v>
      </c>
      <c r="DE28" s="611"/>
      <c r="DF28" s="611"/>
      <c r="DG28" s="611"/>
      <c r="DH28" s="611"/>
      <c r="DI28" s="611"/>
      <c r="DJ28" s="611"/>
      <c r="DK28" s="612"/>
      <c r="DL28" s="619">
        <v>5762933</v>
      </c>
      <c r="DM28" s="611"/>
      <c r="DN28" s="611"/>
      <c r="DO28" s="611"/>
      <c r="DP28" s="611"/>
      <c r="DQ28" s="611"/>
      <c r="DR28" s="611"/>
      <c r="DS28" s="611"/>
      <c r="DT28" s="611"/>
      <c r="DU28" s="611"/>
      <c r="DV28" s="612"/>
      <c r="DW28" s="615">
        <v>15.9</v>
      </c>
      <c r="DX28" s="641"/>
      <c r="DY28" s="641"/>
      <c r="DZ28" s="641"/>
      <c r="EA28" s="641"/>
      <c r="EB28" s="641"/>
      <c r="EC28" s="642"/>
    </row>
    <row r="29" spans="2:133" ht="11.25" customHeight="1">
      <c r="B29" s="607" t="s">
        <v>291</v>
      </c>
      <c r="C29" s="608"/>
      <c r="D29" s="608"/>
      <c r="E29" s="608"/>
      <c r="F29" s="608"/>
      <c r="G29" s="608"/>
      <c r="H29" s="608"/>
      <c r="I29" s="608"/>
      <c r="J29" s="608"/>
      <c r="K29" s="608"/>
      <c r="L29" s="608"/>
      <c r="M29" s="608"/>
      <c r="N29" s="608"/>
      <c r="O29" s="608"/>
      <c r="P29" s="608"/>
      <c r="Q29" s="609"/>
      <c r="R29" s="610">
        <v>376025</v>
      </c>
      <c r="S29" s="611"/>
      <c r="T29" s="611"/>
      <c r="U29" s="611"/>
      <c r="V29" s="611"/>
      <c r="W29" s="611"/>
      <c r="X29" s="611"/>
      <c r="Y29" s="612"/>
      <c r="Z29" s="613">
        <v>0.5</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5797131</v>
      </c>
      <c r="CS29" s="643"/>
      <c r="CT29" s="643"/>
      <c r="CU29" s="643"/>
      <c r="CV29" s="643"/>
      <c r="CW29" s="643"/>
      <c r="CX29" s="643"/>
      <c r="CY29" s="644"/>
      <c r="CZ29" s="615">
        <v>7.6</v>
      </c>
      <c r="DA29" s="641"/>
      <c r="DB29" s="641"/>
      <c r="DC29" s="645"/>
      <c r="DD29" s="619">
        <v>5762933</v>
      </c>
      <c r="DE29" s="643"/>
      <c r="DF29" s="643"/>
      <c r="DG29" s="643"/>
      <c r="DH29" s="643"/>
      <c r="DI29" s="643"/>
      <c r="DJ29" s="643"/>
      <c r="DK29" s="644"/>
      <c r="DL29" s="619">
        <v>5762933</v>
      </c>
      <c r="DM29" s="643"/>
      <c r="DN29" s="643"/>
      <c r="DO29" s="643"/>
      <c r="DP29" s="643"/>
      <c r="DQ29" s="643"/>
      <c r="DR29" s="643"/>
      <c r="DS29" s="643"/>
      <c r="DT29" s="643"/>
      <c r="DU29" s="643"/>
      <c r="DV29" s="644"/>
      <c r="DW29" s="615">
        <v>15.9</v>
      </c>
      <c r="DX29" s="641"/>
      <c r="DY29" s="641"/>
      <c r="DZ29" s="641"/>
      <c r="EA29" s="641"/>
      <c r="EB29" s="641"/>
      <c r="EC29" s="642"/>
    </row>
    <row r="30" spans="2:133" ht="11.25" customHeight="1">
      <c r="B30" s="607" t="s">
        <v>293</v>
      </c>
      <c r="C30" s="608"/>
      <c r="D30" s="608"/>
      <c r="E30" s="608"/>
      <c r="F30" s="608"/>
      <c r="G30" s="608"/>
      <c r="H30" s="608"/>
      <c r="I30" s="608"/>
      <c r="J30" s="608"/>
      <c r="K30" s="608"/>
      <c r="L30" s="608"/>
      <c r="M30" s="608"/>
      <c r="N30" s="608"/>
      <c r="O30" s="608"/>
      <c r="P30" s="608"/>
      <c r="Q30" s="609"/>
      <c r="R30" s="610">
        <v>16152168</v>
      </c>
      <c r="S30" s="611"/>
      <c r="T30" s="611"/>
      <c r="U30" s="611"/>
      <c r="V30" s="611"/>
      <c r="W30" s="611"/>
      <c r="X30" s="611"/>
      <c r="Y30" s="612"/>
      <c r="Z30" s="613">
        <v>20.2</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5643317</v>
      </c>
      <c r="CS30" s="611"/>
      <c r="CT30" s="611"/>
      <c r="CU30" s="611"/>
      <c r="CV30" s="611"/>
      <c r="CW30" s="611"/>
      <c r="CX30" s="611"/>
      <c r="CY30" s="612"/>
      <c r="CZ30" s="615">
        <v>7.4</v>
      </c>
      <c r="DA30" s="641"/>
      <c r="DB30" s="641"/>
      <c r="DC30" s="645"/>
      <c r="DD30" s="619">
        <v>5609794</v>
      </c>
      <c r="DE30" s="611"/>
      <c r="DF30" s="611"/>
      <c r="DG30" s="611"/>
      <c r="DH30" s="611"/>
      <c r="DI30" s="611"/>
      <c r="DJ30" s="611"/>
      <c r="DK30" s="612"/>
      <c r="DL30" s="619">
        <v>5609794</v>
      </c>
      <c r="DM30" s="611"/>
      <c r="DN30" s="611"/>
      <c r="DO30" s="611"/>
      <c r="DP30" s="611"/>
      <c r="DQ30" s="611"/>
      <c r="DR30" s="611"/>
      <c r="DS30" s="611"/>
      <c r="DT30" s="611"/>
      <c r="DU30" s="611"/>
      <c r="DV30" s="612"/>
      <c r="DW30" s="615">
        <v>15.5</v>
      </c>
      <c r="DX30" s="641"/>
      <c r="DY30" s="641"/>
      <c r="DZ30" s="641"/>
      <c r="EA30" s="641"/>
      <c r="EB30" s="641"/>
      <c r="EC30" s="642"/>
    </row>
    <row r="31" spans="2:133" ht="11.25" customHeight="1">
      <c r="B31" s="623" t="s">
        <v>297</v>
      </c>
      <c r="C31" s="624"/>
      <c r="D31" s="624"/>
      <c r="E31" s="624"/>
      <c r="F31" s="624"/>
      <c r="G31" s="624"/>
      <c r="H31" s="624"/>
      <c r="I31" s="624"/>
      <c r="J31" s="624"/>
      <c r="K31" s="624"/>
      <c r="L31" s="624"/>
      <c r="M31" s="624"/>
      <c r="N31" s="624"/>
      <c r="O31" s="624"/>
      <c r="P31" s="624"/>
      <c r="Q31" s="625"/>
      <c r="R31" s="610">
        <v>1392</v>
      </c>
      <c r="S31" s="611"/>
      <c r="T31" s="611"/>
      <c r="U31" s="611"/>
      <c r="V31" s="611"/>
      <c r="W31" s="611"/>
      <c r="X31" s="611"/>
      <c r="Y31" s="612"/>
      <c r="Z31" s="613">
        <v>0</v>
      </c>
      <c r="AA31" s="613"/>
      <c r="AB31" s="613"/>
      <c r="AC31" s="613"/>
      <c r="AD31" s="614">
        <v>1392</v>
      </c>
      <c r="AE31" s="614"/>
      <c r="AF31" s="614"/>
      <c r="AG31" s="614"/>
      <c r="AH31" s="614"/>
      <c r="AI31" s="614"/>
      <c r="AJ31" s="614"/>
      <c r="AK31" s="614"/>
      <c r="AL31" s="615">
        <v>0</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99.5</v>
      </c>
      <c r="BH31" s="654"/>
      <c r="BI31" s="654"/>
      <c r="BJ31" s="654"/>
      <c r="BK31" s="654"/>
      <c r="BL31" s="654"/>
      <c r="BM31" s="605">
        <v>98.6</v>
      </c>
      <c r="BN31" s="654"/>
      <c r="BO31" s="654"/>
      <c r="BP31" s="654"/>
      <c r="BQ31" s="655"/>
      <c r="BR31" s="666">
        <v>99.5</v>
      </c>
      <c r="BS31" s="654"/>
      <c r="BT31" s="654"/>
      <c r="BU31" s="654"/>
      <c r="BV31" s="654"/>
      <c r="BW31" s="654"/>
      <c r="BX31" s="605">
        <v>98.3</v>
      </c>
      <c r="BY31" s="654"/>
      <c r="BZ31" s="654"/>
      <c r="CA31" s="654"/>
      <c r="CB31" s="655"/>
      <c r="CD31" s="648"/>
      <c r="CE31" s="649"/>
      <c r="CF31" s="607" t="s">
        <v>300</v>
      </c>
      <c r="CG31" s="608"/>
      <c r="CH31" s="608"/>
      <c r="CI31" s="608"/>
      <c r="CJ31" s="608"/>
      <c r="CK31" s="608"/>
      <c r="CL31" s="608"/>
      <c r="CM31" s="608"/>
      <c r="CN31" s="608"/>
      <c r="CO31" s="608"/>
      <c r="CP31" s="608"/>
      <c r="CQ31" s="609"/>
      <c r="CR31" s="610">
        <v>153814</v>
      </c>
      <c r="CS31" s="643"/>
      <c r="CT31" s="643"/>
      <c r="CU31" s="643"/>
      <c r="CV31" s="643"/>
      <c r="CW31" s="643"/>
      <c r="CX31" s="643"/>
      <c r="CY31" s="644"/>
      <c r="CZ31" s="615">
        <v>0.2</v>
      </c>
      <c r="DA31" s="641"/>
      <c r="DB31" s="641"/>
      <c r="DC31" s="645"/>
      <c r="DD31" s="619">
        <v>153139</v>
      </c>
      <c r="DE31" s="643"/>
      <c r="DF31" s="643"/>
      <c r="DG31" s="643"/>
      <c r="DH31" s="643"/>
      <c r="DI31" s="643"/>
      <c r="DJ31" s="643"/>
      <c r="DK31" s="644"/>
      <c r="DL31" s="619">
        <v>153139</v>
      </c>
      <c r="DM31" s="643"/>
      <c r="DN31" s="643"/>
      <c r="DO31" s="643"/>
      <c r="DP31" s="643"/>
      <c r="DQ31" s="643"/>
      <c r="DR31" s="643"/>
      <c r="DS31" s="643"/>
      <c r="DT31" s="643"/>
      <c r="DU31" s="643"/>
      <c r="DV31" s="644"/>
      <c r="DW31" s="615">
        <v>0.4</v>
      </c>
      <c r="DX31" s="641"/>
      <c r="DY31" s="641"/>
      <c r="DZ31" s="641"/>
      <c r="EA31" s="641"/>
      <c r="EB31" s="641"/>
      <c r="EC31" s="642"/>
    </row>
    <row r="32" spans="2:133" ht="11.25" customHeight="1">
      <c r="B32" s="607" t="s">
        <v>301</v>
      </c>
      <c r="C32" s="608"/>
      <c r="D32" s="608"/>
      <c r="E32" s="608"/>
      <c r="F32" s="608"/>
      <c r="G32" s="608"/>
      <c r="H32" s="608"/>
      <c r="I32" s="608"/>
      <c r="J32" s="608"/>
      <c r="K32" s="608"/>
      <c r="L32" s="608"/>
      <c r="M32" s="608"/>
      <c r="N32" s="608"/>
      <c r="O32" s="608"/>
      <c r="P32" s="608"/>
      <c r="Q32" s="609"/>
      <c r="R32" s="610">
        <v>6010712</v>
      </c>
      <c r="S32" s="611"/>
      <c r="T32" s="611"/>
      <c r="U32" s="611"/>
      <c r="V32" s="611"/>
      <c r="W32" s="611"/>
      <c r="X32" s="611"/>
      <c r="Y32" s="612"/>
      <c r="Z32" s="613">
        <v>7.5</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99.4</v>
      </c>
      <c r="BH32" s="643"/>
      <c r="BI32" s="643"/>
      <c r="BJ32" s="643"/>
      <c r="BK32" s="643"/>
      <c r="BL32" s="643"/>
      <c r="BM32" s="616">
        <v>98.8</v>
      </c>
      <c r="BN32" s="643"/>
      <c r="BO32" s="643"/>
      <c r="BP32" s="643"/>
      <c r="BQ32" s="665"/>
      <c r="BR32" s="667">
        <v>99.5</v>
      </c>
      <c r="BS32" s="643"/>
      <c r="BT32" s="643"/>
      <c r="BU32" s="643"/>
      <c r="BV32" s="643"/>
      <c r="BW32" s="643"/>
      <c r="BX32" s="616">
        <v>98.7</v>
      </c>
      <c r="BY32" s="643"/>
      <c r="BZ32" s="643"/>
      <c r="CA32" s="643"/>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1"/>
      <c r="DB32" s="641"/>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1"/>
      <c r="DY32" s="641"/>
      <c r="DZ32" s="641"/>
      <c r="EA32" s="641"/>
      <c r="EB32" s="641"/>
      <c r="EC32" s="642"/>
    </row>
    <row r="33" spans="2:133" ht="11.25" customHeight="1">
      <c r="B33" s="607" t="s">
        <v>305</v>
      </c>
      <c r="C33" s="608"/>
      <c r="D33" s="608"/>
      <c r="E33" s="608"/>
      <c r="F33" s="608"/>
      <c r="G33" s="608"/>
      <c r="H33" s="608"/>
      <c r="I33" s="608"/>
      <c r="J33" s="608"/>
      <c r="K33" s="608"/>
      <c r="L33" s="608"/>
      <c r="M33" s="608"/>
      <c r="N33" s="608"/>
      <c r="O33" s="608"/>
      <c r="P33" s="608"/>
      <c r="Q33" s="609"/>
      <c r="R33" s="610">
        <v>217095</v>
      </c>
      <c r="S33" s="611"/>
      <c r="T33" s="611"/>
      <c r="U33" s="611"/>
      <c r="V33" s="611"/>
      <c r="W33" s="611"/>
      <c r="X33" s="611"/>
      <c r="Y33" s="612"/>
      <c r="Z33" s="613">
        <v>0.3</v>
      </c>
      <c r="AA33" s="613"/>
      <c r="AB33" s="613"/>
      <c r="AC33" s="613"/>
      <c r="AD33" s="614">
        <v>79499</v>
      </c>
      <c r="AE33" s="614"/>
      <c r="AF33" s="614"/>
      <c r="AG33" s="614"/>
      <c r="AH33" s="614"/>
      <c r="AI33" s="614"/>
      <c r="AJ33" s="614"/>
      <c r="AK33" s="614"/>
      <c r="AL33" s="615">
        <v>0.2</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99.5</v>
      </c>
      <c r="BH33" s="669"/>
      <c r="BI33" s="669"/>
      <c r="BJ33" s="669"/>
      <c r="BK33" s="669"/>
      <c r="BL33" s="669"/>
      <c r="BM33" s="670">
        <v>98.3</v>
      </c>
      <c r="BN33" s="669"/>
      <c r="BO33" s="669"/>
      <c r="BP33" s="669"/>
      <c r="BQ33" s="671"/>
      <c r="BR33" s="668">
        <v>99.5</v>
      </c>
      <c r="BS33" s="669"/>
      <c r="BT33" s="669"/>
      <c r="BU33" s="669"/>
      <c r="BV33" s="669"/>
      <c r="BW33" s="669"/>
      <c r="BX33" s="670">
        <v>97.8</v>
      </c>
      <c r="BY33" s="669"/>
      <c r="BZ33" s="669"/>
      <c r="CA33" s="669"/>
      <c r="CB33" s="671"/>
      <c r="CD33" s="607" t="s">
        <v>307</v>
      </c>
      <c r="CE33" s="608"/>
      <c r="CF33" s="608"/>
      <c r="CG33" s="608"/>
      <c r="CH33" s="608"/>
      <c r="CI33" s="608"/>
      <c r="CJ33" s="608"/>
      <c r="CK33" s="608"/>
      <c r="CL33" s="608"/>
      <c r="CM33" s="608"/>
      <c r="CN33" s="608"/>
      <c r="CO33" s="608"/>
      <c r="CP33" s="608"/>
      <c r="CQ33" s="609"/>
      <c r="CR33" s="610">
        <v>24683908</v>
      </c>
      <c r="CS33" s="643"/>
      <c r="CT33" s="643"/>
      <c r="CU33" s="643"/>
      <c r="CV33" s="643"/>
      <c r="CW33" s="643"/>
      <c r="CX33" s="643"/>
      <c r="CY33" s="644"/>
      <c r="CZ33" s="615">
        <v>32.5</v>
      </c>
      <c r="DA33" s="641"/>
      <c r="DB33" s="641"/>
      <c r="DC33" s="645"/>
      <c r="DD33" s="619">
        <v>17661924</v>
      </c>
      <c r="DE33" s="643"/>
      <c r="DF33" s="643"/>
      <c r="DG33" s="643"/>
      <c r="DH33" s="643"/>
      <c r="DI33" s="643"/>
      <c r="DJ33" s="643"/>
      <c r="DK33" s="644"/>
      <c r="DL33" s="619">
        <v>10476491</v>
      </c>
      <c r="DM33" s="643"/>
      <c r="DN33" s="643"/>
      <c r="DO33" s="643"/>
      <c r="DP33" s="643"/>
      <c r="DQ33" s="643"/>
      <c r="DR33" s="643"/>
      <c r="DS33" s="643"/>
      <c r="DT33" s="643"/>
      <c r="DU33" s="643"/>
      <c r="DV33" s="644"/>
      <c r="DW33" s="615">
        <v>28.9</v>
      </c>
      <c r="DX33" s="641"/>
      <c r="DY33" s="641"/>
      <c r="DZ33" s="641"/>
      <c r="EA33" s="641"/>
      <c r="EB33" s="641"/>
      <c r="EC33" s="642"/>
    </row>
    <row r="34" spans="2:133" ht="11.25" customHeight="1">
      <c r="B34" s="607" t="s">
        <v>308</v>
      </c>
      <c r="C34" s="608"/>
      <c r="D34" s="608"/>
      <c r="E34" s="608"/>
      <c r="F34" s="608"/>
      <c r="G34" s="608"/>
      <c r="H34" s="608"/>
      <c r="I34" s="608"/>
      <c r="J34" s="608"/>
      <c r="K34" s="608"/>
      <c r="L34" s="608"/>
      <c r="M34" s="608"/>
      <c r="N34" s="608"/>
      <c r="O34" s="608"/>
      <c r="P34" s="608"/>
      <c r="Q34" s="609"/>
      <c r="R34" s="610">
        <v>1675706</v>
      </c>
      <c r="S34" s="611"/>
      <c r="T34" s="611"/>
      <c r="U34" s="611"/>
      <c r="V34" s="611"/>
      <c r="W34" s="611"/>
      <c r="X34" s="611"/>
      <c r="Y34" s="612"/>
      <c r="Z34" s="613">
        <v>2.1</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7932166</v>
      </c>
      <c r="CS34" s="611"/>
      <c r="CT34" s="611"/>
      <c r="CU34" s="611"/>
      <c r="CV34" s="611"/>
      <c r="CW34" s="611"/>
      <c r="CX34" s="611"/>
      <c r="CY34" s="612"/>
      <c r="CZ34" s="615">
        <v>10.4</v>
      </c>
      <c r="DA34" s="641"/>
      <c r="DB34" s="641"/>
      <c r="DC34" s="645"/>
      <c r="DD34" s="619">
        <v>5232780</v>
      </c>
      <c r="DE34" s="611"/>
      <c r="DF34" s="611"/>
      <c r="DG34" s="611"/>
      <c r="DH34" s="611"/>
      <c r="DI34" s="611"/>
      <c r="DJ34" s="611"/>
      <c r="DK34" s="612"/>
      <c r="DL34" s="619">
        <v>4732990</v>
      </c>
      <c r="DM34" s="611"/>
      <c r="DN34" s="611"/>
      <c r="DO34" s="611"/>
      <c r="DP34" s="611"/>
      <c r="DQ34" s="611"/>
      <c r="DR34" s="611"/>
      <c r="DS34" s="611"/>
      <c r="DT34" s="611"/>
      <c r="DU34" s="611"/>
      <c r="DV34" s="612"/>
      <c r="DW34" s="615">
        <v>13.1</v>
      </c>
      <c r="DX34" s="641"/>
      <c r="DY34" s="641"/>
      <c r="DZ34" s="641"/>
      <c r="EA34" s="641"/>
      <c r="EB34" s="641"/>
      <c r="EC34" s="642"/>
    </row>
    <row r="35" spans="2:133" ht="11.25" customHeight="1">
      <c r="B35" s="607" t="s">
        <v>310</v>
      </c>
      <c r="C35" s="608"/>
      <c r="D35" s="608"/>
      <c r="E35" s="608"/>
      <c r="F35" s="608"/>
      <c r="G35" s="608"/>
      <c r="H35" s="608"/>
      <c r="I35" s="608"/>
      <c r="J35" s="608"/>
      <c r="K35" s="608"/>
      <c r="L35" s="608"/>
      <c r="M35" s="608"/>
      <c r="N35" s="608"/>
      <c r="O35" s="608"/>
      <c r="P35" s="608"/>
      <c r="Q35" s="609"/>
      <c r="R35" s="610">
        <v>4651303</v>
      </c>
      <c r="S35" s="611"/>
      <c r="T35" s="611"/>
      <c r="U35" s="611"/>
      <c r="V35" s="611"/>
      <c r="W35" s="611"/>
      <c r="X35" s="611"/>
      <c r="Y35" s="612"/>
      <c r="Z35" s="613">
        <v>5.8</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708813</v>
      </c>
      <c r="CS35" s="643"/>
      <c r="CT35" s="643"/>
      <c r="CU35" s="643"/>
      <c r="CV35" s="643"/>
      <c r="CW35" s="643"/>
      <c r="CX35" s="643"/>
      <c r="CY35" s="644"/>
      <c r="CZ35" s="615">
        <v>0.9</v>
      </c>
      <c r="DA35" s="641"/>
      <c r="DB35" s="641"/>
      <c r="DC35" s="645"/>
      <c r="DD35" s="619">
        <v>576164</v>
      </c>
      <c r="DE35" s="643"/>
      <c r="DF35" s="643"/>
      <c r="DG35" s="643"/>
      <c r="DH35" s="643"/>
      <c r="DI35" s="643"/>
      <c r="DJ35" s="643"/>
      <c r="DK35" s="644"/>
      <c r="DL35" s="619">
        <v>562878</v>
      </c>
      <c r="DM35" s="643"/>
      <c r="DN35" s="643"/>
      <c r="DO35" s="643"/>
      <c r="DP35" s="643"/>
      <c r="DQ35" s="643"/>
      <c r="DR35" s="643"/>
      <c r="DS35" s="643"/>
      <c r="DT35" s="643"/>
      <c r="DU35" s="643"/>
      <c r="DV35" s="644"/>
      <c r="DW35" s="615">
        <v>1.6</v>
      </c>
      <c r="DX35" s="641"/>
      <c r="DY35" s="641"/>
      <c r="DZ35" s="641"/>
      <c r="EA35" s="641"/>
      <c r="EB35" s="641"/>
      <c r="EC35" s="642"/>
    </row>
    <row r="36" spans="2:133" ht="11.25" customHeight="1">
      <c r="B36" s="607" t="s">
        <v>314</v>
      </c>
      <c r="C36" s="608"/>
      <c r="D36" s="608"/>
      <c r="E36" s="608"/>
      <c r="F36" s="608"/>
      <c r="G36" s="608"/>
      <c r="H36" s="608"/>
      <c r="I36" s="608"/>
      <c r="J36" s="608"/>
      <c r="K36" s="608"/>
      <c r="L36" s="608"/>
      <c r="M36" s="608"/>
      <c r="N36" s="608"/>
      <c r="O36" s="608"/>
      <c r="P36" s="608"/>
      <c r="Q36" s="609"/>
      <c r="R36" s="610">
        <v>4318785</v>
      </c>
      <c r="S36" s="611"/>
      <c r="T36" s="611"/>
      <c r="U36" s="611"/>
      <c r="V36" s="611"/>
      <c r="W36" s="611"/>
      <c r="X36" s="611"/>
      <c r="Y36" s="612"/>
      <c r="Z36" s="613">
        <v>5.4</v>
      </c>
      <c r="AA36" s="613"/>
      <c r="AB36" s="613"/>
      <c r="AC36" s="613"/>
      <c r="AD36" s="614" t="s">
        <v>122</v>
      </c>
      <c r="AE36" s="614"/>
      <c r="AF36" s="614"/>
      <c r="AG36" s="614"/>
      <c r="AH36" s="614"/>
      <c r="AI36" s="614"/>
      <c r="AJ36" s="614"/>
      <c r="AK36" s="614"/>
      <c r="AL36" s="615" t="s">
        <v>122</v>
      </c>
      <c r="AM36" s="616"/>
      <c r="AN36" s="616"/>
      <c r="AO36" s="617"/>
      <c r="AP36" s="204"/>
      <c r="AQ36" s="676" t="s">
        <v>315</v>
      </c>
      <c r="AR36" s="677"/>
      <c r="AS36" s="677"/>
      <c r="AT36" s="677"/>
      <c r="AU36" s="677"/>
      <c r="AV36" s="677"/>
      <c r="AW36" s="677"/>
      <c r="AX36" s="677"/>
      <c r="AY36" s="678"/>
      <c r="AZ36" s="599">
        <v>8215554</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55514</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6026956</v>
      </c>
      <c r="CS36" s="611"/>
      <c r="CT36" s="611"/>
      <c r="CU36" s="611"/>
      <c r="CV36" s="611"/>
      <c r="CW36" s="611"/>
      <c r="CX36" s="611"/>
      <c r="CY36" s="612"/>
      <c r="CZ36" s="615">
        <v>7.9</v>
      </c>
      <c r="DA36" s="641"/>
      <c r="DB36" s="641"/>
      <c r="DC36" s="645"/>
      <c r="DD36" s="619">
        <v>4625422</v>
      </c>
      <c r="DE36" s="611"/>
      <c r="DF36" s="611"/>
      <c r="DG36" s="611"/>
      <c r="DH36" s="611"/>
      <c r="DI36" s="611"/>
      <c r="DJ36" s="611"/>
      <c r="DK36" s="612"/>
      <c r="DL36" s="619">
        <v>1385641</v>
      </c>
      <c r="DM36" s="611"/>
      <c r="DN36" s="611"/>
      <c r="DO36" s="611"/>
      <c r="DP36" s="611"/>
      <c r="DQ36" s="611"/>
      <c r="DR36" s="611"/>
      <c r="DS36" s="611"/>
      <c r="DT36" s="611"/>
      <c r="DU36" s="611"/>
      <c r="DV36" s="612"/>
      <c r="DW36" s="615">
        <v>3.8</v>
      </c>
      <c r="DX36" s="641"/>
      <c r="DY36" s="641"/>
      <c r="DZ36" s="641"/>
      <c r="EA36" s="641"/>
      <c r="EB36" s="641"/>
      <c r="EC36" s="642"/>
    </row>
    <row r="37" spans="2:133" ht="11.25" customHeight="1">
      <c r="B37" s="607" t="s">
        <v>318</v>
      </c>
      <c r="C37" s="608"/>
      <c r="D37" s="608"/>
      <c r="E37" s="608"/>
      <c r="F37" s="608"/>
      <c r="G37" s="608"/>
      <c r="H37" s="608"/>
      <c r="I37" s="608"/>
      <c r="J37" s="608"/>
      <c r="K37" s="608"/>
      <c r="L37" s="608"/>
      <c r="M37" s="608"/>
      <c r="N37" s="608"/>
      <c r="O37" s="608"/>
      <c r="P37" s="608"/>
      <c r="Q37" s="609"/>
      <c r="R37" s="610">
        <v>1440580</v>
      </c>
      <c r="S37" s="611"/>
      <c r="T37" s="611"/>
      <c r="U37" s="611"/>
      <c r="V37" s="611"/>
      <c r="W37" s="611"/>
      <c r="X37" s="611"/>
      <c r="Y37" s="612"/>
      <c r="Z37" s="613">
        <v>1.8</v>
      </c>
      <c r="AA37" s="613"/>
      <c r="AB37" s="613"/>
      <c r="AC37" s="613"/>
      <c r="AD37" s="614">
        <v>7603</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2496232</v>
      </c>
      <c r="BA37" s="611"/>
      <c r="BB37" s="611"/>
      <c r="BC37" s="611"/>
      <c r="BD37" s="643"/>
      <c r="BE37" s="643"/>
      <c r="BF37" s="665"/>
      <c r="BG37" s="607" t="s">
        <v>320</v>
      </c>
      <c r="BH37" s="608"/>
      <c r="BI37" s="608"/>
      <c r="BJ37" s="608"/>
      <c r="BK37" s="608"/>
      <c r="BL37" s="608"/>
      <c r="BM37" s="608"/>
      <c r="BN37" s="608"/>
      <c r="BO37" s="608"/>
      <c r="BP37" s="608"/>
      <c r="BQ37" s="608"/>
      <c r="BR37" s="608"/>
      <c r="BS37" s="608"/>
      <c r="BT37" s="608"/>
      <c r="BU37" s="609"/>
      <c r="BV37" s="610">
        <v>-178990</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13776</v>
      </c>
      <c r="CS37" s="643"/>
      <c r="CT37" s="643"/>
      <c r="CU37" s="643"/>
      <c r="CV37" s="643"/>
      <c r="CW37" s="643"/>
      <c r="CX37" s="643"/>
      <c r="CY37" s="644"/>
      <c r="CZ37" s="615">
        <v>0</v>
      </c>
      <c r="DA37" s="641"/>
      <c r="DB37" s="641"/>
      <c r="DC37" s="645"/>
      <c r="DD37" s="619">
        <v>13776</v>
      </c>
      <c r="DE37" s="643"/>
      <c r="DF37" s="643"/>
      <c r="DG37" s="643"/>
      <c r="DH37" s="643"/>
      <c r="DI37" s="643"/>
      <c r="DJ37" s="643"/>
      <c r="DK37" s="644"/>
      <c r="DL37" s="619">
        <v>13776</v>
      </c>
      <c r="DM37" s="643"/>
      <c r="DN37" s="643"/>
      <c r="DO37" s="643"/>
      <c r="DP37" s="643"/>
      <c r="DQ37" s="643"/>
      <c r="DR37" s="643"/>
      <c r="DS37" s="643"/>
      <c r="DT37" s="643"/>
      <c r="DU37" s="643"/>
      <c r="DV37" s="644"/>
      <c r="DW37" s="615">
        <v>0</v>
      </c>
      <c r="DX37" s="641"/>
      <c r="DY37" s="641"/>
      <c r="DZ37" s="641"/>
      <c r="EA37" s="641"/>
      <c r="EB37" s="641"/>
      <c r="EC37" s="642"/>
    </row>
    <row r="38" spans="2:133" ht="11.25" customHeight="1">
      <c r="B38" s="607" t="s">
        <v>322</v>
      </c>
      <c r="C38" s="608"/>
      <c r="D38" s="608"/>
      <c r="E38" s="608"/>
      <c r="F38" s="608"/>
      <c r="G38" s="608"/>
      <c r="H38" s="608"/>
      <c r="I38" s="608"/>
      <c r="J38" s="608"/>
      <c r="K38" s="608"/>
      <c r="L38" s="608"/>
      <c r="M38" s="608"/>
      <c r="N38" s="608"/>
      <c r="O38" s="608"/>
      <c r="P38" s="608"/>
      <c r="Q38" s="609"/>
      <c r="R38" s="610">
        <v>5252600</v>
      </c>
      <c r="S38" s="611"/>
      <c r="T38" s="611"/>
      <c r="U38" s="611"/>
      <c r="V38" s="611"/>
      <c r="W38" s="611"/>
      <c r="X38" s="611"/>
      <c r="Y38" s="612"/>
      <c r="Z38" s="613">
        <v>6.6</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496397</v>
      </c>
      <c r="BA38" s="611"/>
      <c r="BB38" s="611"/>
      <c r="BC38" s="611"/>
      <c r="BD38" s="643"/>
      <c r="BE38" s="643"/>
      <c r="BF38" s="665"/>
      <c r="BG38" s="607" t="s">
        <v>324</v>
      </c>
      <c r="BH38" s="608"/>
      <c r="BI38" s="608"/>
      <c r="BJ38" s="608"/>
      <c r="BK38" s="608"/>
      <c r="BL38" s="608"/>
      <c r="BM38" s="608"/>
      <c r="BN38" s="608"/>
      <c r="BO38" s="608"/>
      <c r="BP38" s="608"/>
      <c r="BQ38" s="608"/>
      <c r="BR38" s="608"/>
      <c r="BS38" s="608"/>
      <c r="BT38" s="608"/>
      <c r="BU38" s="609"/>
      <c r="BV38" s="610">
        <v>15028</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5153716</v>
      </c>
      <c r="CS38" s="611"/>
      <c r="CT38" s="611"/>
      <c r="CU38" s="611"/>
      <c r="CV38" s="611"/>
      <c r="CW38" s="611"/>
      <c r="CX38" s="611"/>
      <c r="CY38" s="612"/>
      <c r="CZ38" s="615">
        <v>6.8</v>
      </c>
      <c r="DA38" s="641"/>
      <c r="DB38" s="641"/>
      <c r="DC38" s="645"/>
      <c r="DD38" s="619">
        <v>4088997</v>
      </c>
      <c r="DE38" s="611"/>
      <c r="DF38" s="611"/>
      <c r="DG38" s="611"/>
      <c r="DH38" s="611"/>
      <c r="DI38" s="611"/>
      <c r="DJ38" s="611"/>
      <c r="DK38" s="612"/>
      <c r="DL38" s="619">
        <v>3781631</v>
      </c>
      <c r="DM38" s="611"/>
      <c r="DN38" s="611"/>
      <c r="DO38" s="611"/>
      <c r="DP38" s="611"/>
      <c r="DQ38" s="611"/>
      <c r="DR38" s="611"/>
      <c r="DS38" s="611"/>
      <c r="DT38" s="611"/>
      <c r="DU38" s="611"/>
      <c r="DV38" s="612"/>
      <c r="DW38" s="615">
        <v>10.4</v>
      </c>
      <c r="DX38" s="641"/>
      <c r="DY38" s="641"/>
      <c r="DZ38" s="641"/>
      <c r="EA38" s="641"/>
      <c r="EB38" s="641"/>
      <c r="EC38" s="642"/>
    </row>
    <row r="39" spans="2:133" ht="11.25" customHeight="1">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55444</v>
      </c>
      <c r="BA39" s="611"/>
      <c r="BB39" s="611"/>
      <c r="BC39" s="611"/>
      <c r="BD39" s="643"/>
      <c r="BE39" s="643"/>
      <c r="BF39" s="665"/>
      <c r="BG39" s="607" t="s">
        <v>328</v>
      </c>
      <c r="BH39" s="608"/>
      <c r="BI39" s="608"/>
      <c r="BJ39" s="608"/>
      <c r="BK39" s="608"/>
      <c r="BL39" s="608"/>
      <c r="BM39" s="608"/>
      <c r="BN39" s="608"/>
      <c r="BO39" s="608"/>
      <c r="BP39" s="608"/>
      <c r="BQ39" s="608"/>
      <c r="BR39" s="608"/>
      <c r="BS39" s="608"/>
      <c r="BT39" s="608"/>
      <c r="BU39" s="609"/>
      <c r="BV39" s="610">
        <v>22084</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3788078</v>
      </c>
      <c r="CS39" s="643"/>
      <c r="CT39" s="643"/>
      <c r="CU39" s="643"/>
      <c r="CV39" s="643"/>
      <c r="CW39" s="643"/>
      <c r="CX39" s="643"/>
      <c r="CY39" s="644"/>
      <c r="CZ39" s="615">
        <v>5</v>
      </c>
      <c r="DA39" s="641"/>
      <c r="DB39" s="641"/>
      <c r="DC39" s="645"/>
      <c r="DD39" s="619">
        <v>2117478</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1"/>
      <c r="DY39" s="641"/>
      <c r="DZ39" s="641"/>
      <c r="EA39" s="641"/>
      <c r="EB39" s="641"/>
      <c r="EC39" s="642"/>
    </row>
    <row r="40" spans="2:133" ht="11.25" customHeight="1">
      <c r="B40" s="607" t="s">
        <v>330</v>
      </c>
      <c r="C40" s="608"/>
      <c r="D40" s="608"/>
      <c r="E40" s="608"/>
      <c r="F40" s="608"/>
      <c r="G40" s="608"/>
      <c r="H40" s="608"/>
      <c r="I40" s="608"/>
      <c r="J40" s="608"/>
      <c r="K40" s="608"/>
      <c r="L40" s="608"/>
      <c r="M40" s="608"/>
      <c r="N40" s="608"/>
      <c r="O40" s="608"/>
      <c r="P40" s="608"/>
      <c r="Q40" s="609"/>
      <c r="R40" s="610">
        <v>129600</v>
      </c>
      <c r="S40" s="611"/>
      <c r="T40" s="611"/>
      <c r="U40" s="611"/>
      <c r="V40" s="611"/>
      <c r="W40" s="611"/>
      <c r="X40" s="611"/>
      <c r="Y40" s="612"/>
      <c r="Z40" s="613">
        <v>0.2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10765</v>
      </c>
      <c r="BA40" s="611"/>
      <c r="BB40" s="611"/>
      <c r="BC40" s="611"/>
      <c r="BD40" s="643"/>
      <c r="BE40" s="643"/>
      <c r="BF40" s="665"/>
      <c r="BG40" s="658" t="s">
        <v>332</v>
      </c>
      <c r="BH40" s="659"/>
      <c r="BI40" s="659"/>
      <c r="BJ40" s="659"/>
      <c r="BK40" s="659"/>
      <c r="BL40" s="205"/>
      <c r="BM40" s="608" t="s">
        <v>333</v>
      </c>
      <c r="BN40" s="608"/>
      <c r="BO40" s="608"/>
      <c r="BP40" s="608"/>
      <c r="BQ40" s="608"/>
      <c r="BR40" s="608"/>
      <c r="BS40" s="608"/>
      <c r="BT40" s="608"/>
      <c r="BU40" s="609"/>
      <c r="BV40" s="610">
        <v>87</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1074179</v>
      </c>
      <c r="CS40" s="611"/>
      <c r="CT40" s="611"/>
      <c r="CU40" s="611"/>
      <c r="CV40" s="611"/>
      <c r="CW40" s="611"/>
      <c r="CX40" s="611"/>
      <c r="CY40" s="612"/>
      <c r="CZ40" s="615">
        <v>1.4</v>
      </c>
      <c r="DA40" s="641"/>
      <c r="DB40" s="641"/>
      <c r="DC40" s="645"/>
      <c r="DD40" s="619">
        <v>1021083</v>
      </c>
      <c r="DE40" s="611"/>
      <c r="DF40" s="611"/>
      <c r="DG40" s="611"/>
      <c r="DH40" s="611"/>
      <c r="DI40" s="611"/>
      <c r="DJ40" s="611"/>
      <c r="DK40" s="612"/>
      <c r="DL40" s="619">
        <v>13351</v>
      </c>
      <c r="DM40" s="611"/>
      <c r="DN40" s="611"/>
      <c r="DO40" s="611"/>
      <c r="DP40" s="611"/>
      <c r="DQ40" s="611"/>
      <c r="DR40" s="611"/>
      <c r="DS40" s="611"/>
      <c r="DT40" s="611"/>
      <c r="DU40" s="611"/>
      <c r="DV40" s="612"/>
      <c r="DW40" s="615">
        <v>0</v>
      </c>
      <c r="DX40" s="641"/>
      <c r="DY40" s="641"/>
      <c r="DZ40" s="641"/>
      <c r="EA40" s="641"/>
      <c r="EB40" s="641"/>
      <c r="EC40" s="642"/>
    </row>
    <row r="41" spans="2:133" ht="11.25" customHeight="1">
      <c r="B41" s="631" t="s">
        <v>335</v>
      </c>
      <c r="C41" s="632"/>
      <c r="D41" s="632"/>
      <c r="E41" s="632"/>
      <c r="F41" s="632"/>
      <c r="G41" s="632"/>
      <c r="H41" s="632"/>
      <c r="I41" s="632"/>
      <c r="J41" s="632"/>
      <c r="K41" s="632"/>
      <c r="L41" s="632"/>
      <c r="M41" s="632"/>
      <c r="N41" s="632"/>
      <c r="O41" s="632"/>
      <c r="P41" s="632"/>
      <c r="Q41" s="633"/>
      <c r="R41" s="682">
        <v>79784450</v>
      </c>
      <c r="S41" s="683"/>
      <c r="T41" s="683"/>
      <c r="U41" s="683"/>
      <c r="V41" s="683"/>
      <c r="W41" s="683"/>
      <c r="X41" s="683"/>
      <c r="Y41" s="687"/>
      <c r="Z41" s="688">
        <v>100</v>
      </c>
      <c r="AA41" s="688"/>
      <c r="AB41" s="688"/>
      <c r="AC41" s="688"/>
      <c r="AD41" s="689">
        <v>36069455</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1161219</v>
      </c>
      <c r="BA41" s="611"/>
      <c r="BB41" s="611"/>
      <c r="BC41" s="611"/>
      <c r="BD41" s="643"/>
      <c r="BE41" s="643"/>
      <c r="BF41" s="665"/>
      <c r="BG41" s="658"/>
      <c r="BH41" s="659"/>
      <c r="BI41" s="659"/>
      <c r="BJ41" s="659"/>
      <c r="BK41" s="659"/>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1"/>
      <c r="DB41" s="641"/>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c r="AQ42" s="679" t="s">
        <v>339</v>
      </c>
      <c r="AR42" s="680"/>
      <c r="AS42" s="680"/>
      <c r="AT42" s="680"/>
      <c r="AU42" s="680"/>
      <c r="AV42" s="680"/>
      <c r="AW42" s="680"/>
      <c r="AX42" s="680"/>
      <c r="AY42" s="681"/>
      <c r="AZ42" s="682">
        <v>3995497</v>
      </c>
      <c r="BA42" s="683"/>
      <c r="BB42" s="683"/>
      <c r="BC42" s="683"/>
      <c r="BD42" s="669"/>
      <c r="BE42" s="669"/>
      <c r="BF42" s="671"/>
      <c r="BG42" s="660"/>
      <c r="BH42" s="661"/>
      <c r="BI42" s="661"/>
      <c r="BJ42" s="661"/>
      <c r="BK42" s="661"/>
      <c r="BL42" s="206"/>
      <c r="BM42" s="632" t="s">
        <v>340</v>
      </c>
      <c r="BN42" s="632"/>
      <c r="BO42" s="632"/>
      <c r="BP42" s="632"/>
      <c r="BQ42" s="632"/>
      <c r="BR42" s="632"/>
      <c r="BS42" s="632"/>
      <c r="BT42" s="632"/>
      <c r="BU42" s="633"/>
      <c r="BV42" s="682">
        <v>464</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12987488</v>
      </c>
      <c r="CS42" s="643"/>
      <c r="CT42" s="643"/>
      <c r="CU42" s="643"/>
      <c r="CV42" s="643"/>
      <c r="CW42" s="643"/>
      <c r="CX42" s="643"/>
      <c r="CY42" s="644"/>
      <c r="CZ42" s="615">
        <v>17.100000000000001</v>
      </c>
      <c r="DA42" s="641"/>
      <c r="DB42" s="641"/>
      <c r="DC42" s="645"/>
      <c r="DD42" s="619">
        <v>3074227</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c r="B43" s="196" t="s">
        <v>342</v>
      </c>
      <c r="CD43" s="607" t="s">
        <v>343</v>
      </c>
      <c r="CE43" s="608"/>
      <c r="CF43" s="608"/>
      <c r="CG43" s="608"/>
      <c r="CH43" s="608"/>
      <c r="CI43" s="608"/>
      <c r="CJ43" s="608"/>
      <c r="CK43" s="608"/>
      <c r="CL43" s="608"/>
      <c r="CM43" s="608"/>
      <c r="CN43" s="608"/>
      <c r="CO43" s="608"/>
      <c r="CP43" s="608"/>
      <c r="CQ43" s="609"/>
      <c r="CR43" s="610">
        <v>425058</v>
      </c>
      <c r="CS43" s="643"/>
      <c r="CT43" s="643"/>
      <c r="CU43" s="643"/>
      <c r="CV43" s="643"/>
      <c r="CW43" s="643"/>
      <c r="CX43" s="643"/>
      <c r="CY43" s="644"/>
      <c r="CZ43" s="615">
        <v>0.6</v>
      </c>
      <c r="DA43" s="641"/>
      <c r="DB43" s="641"/>
      <c r="DC43" s="645"/>
      <c r="DD43" s="619">
        <v>425058</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11923441</v>
      </c>
      <c r="CS44" s="611"/>
      <c r="CT44" s="611"/>
      <c r="CU44" s="611"/>
      <c r="CV44" s="611"/>
      <c r="CW44" s="611"/>
      <c r="CX44" s="611"/>
      <c r="CY44" s="612"/>
      <c r="CZ44" s="615">
        <v>15.7</v>
      </c>
      <c r="DA44" s="616"/>
      <c r="DB44" s="616"/>
      <c r="DC44" s="622"/>
      <c r="DD44" s="619">
        <v>2466939</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5750482</v>
      </c>
      <c r="CS45" s="643"/>
      <c r="CT45" s="643"/>
      <c r="CU45" s="643"/>
      <c r="CV45" s="643"/>
      <c r="CW45" s="643"/>
      <c r="CX45" s="643"/>
      <c r="CY45" s="644"/>
      <c r="CZ45" s="615">
        <v>7.6</v>
      </c>
      <c r="DA45" s="641"/>
      <c r="DB45" s="641"/>
      <c r="DC45" s="645"/>
      <c r="DD45" s="619">
        <v>352069</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c r="B46" s="207"/>
      <c r="CD46" s="648"/>
      <c r="CE46" s="649"/>
      <c r="CF46" s="607" t="s">
        <v>348</v>
      </c>
      <c r="CG46" s="608"/>
      <c r="CH46" s="608"/>
      <c r="CI46" s="608"/>
      <c r="CJ46" s="608"/>
      <c r="CK46" s="608"/>
      <c r="CL46" s="608"/>
      <c r="CM46" s="608"/>
      <c r="CN46" s="608"/>
      <c r="CO46" s="608"/>
      <c r="CP46" s="608"/>
      <c r="CQ46" s="609"/>
      <c r="CR46" s="610">
        <v>6000041</v>
      </c>
      <c r="CS46" s="611"/>
      <c r="CT46" s="611"/>
      <c r="CU46" s="611"/>
      <c r="CV46" s="611"/>
      <c r="CW46" s="611"/>
      <c r="CX46" s="611"/>
      <c r="CY46" s="612"/>
      <c r="CZ46" s="615">
        <v>7.9</v>
      </c>
      <c r="DA46" s="616"/>
      <c r="DB46" s="616"/>
      <c r="DC46" s="622"/>
      <c r="DD46" s="619">
        <v>2111638</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c r="B47" s="207"/>
      <c r="CD47" s="648"/>
      <c r="CE47" s="649"/>
      <c r="CF47" s="607" t="s">
        <v>349</v>
      </c>
      <c r="CG47" s="608"/>
      <c r="CH47" s="608"/>
      <c r="CI47" s="608"/>
      <c r="CJ47" s="608"/>
      <c r="CK47" s="608"/>
      <c r="CL47" s="608"/>
      <c r="CM47" s="608"/>
      <c r="CN47" s="608"/>
      <c r="CO47" s="608"/>
      <c r="CP47" s="608"/>
      <c r="CQ47" s="609"/>
      <c r="CR47" s="610">
        <v>1064047</v>
      </c>
      <c r="CS47" s="643"/>
      <c r="CT47" s="643"/>
      <c r="CU47" s="643"/>
      <c r="CV47" s="643"/>
      <c r="CW47" s="643"/>
      <c r="CX47" s="643"/>
      <c r="CY47" s="644"/>
      <c r="CZ47" s="615">
        <v>1.4</v>
      </c>
      <c r="DA47" s="641"/>
      <c r="DB47" s="641"/>
      <c r="DC47" s="645"/>
      <c r="DD47" s="619">
        <v>607288</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c r="B49" s="207"/>
      <c r="CD49" s="631" t="s">
        <v>351</v>
      </c>
      <c r="CE49" s="632"/>
      <c r="CF49" s="632"/>
      <c r="CG49" s="632"/>
      <c r="CH49" s="632"/>
      <c r="CI49" s="632"/>
      <c r="CJ49" s="632"/>
      <c r="CK49" s="632"/>
      <c r="CL49" s="632"/>
      <c r="CM49" s="632"/>
      <c r="CN49" s="632"/>
      <c r="CO49" s="632"/>
      <c r="CP49" s="632"/>
      <c r="CQ49" s="633"/>
      <c r="CR49" s="682">
        <v>76012612</v>
      </c>
      <c r="CS49" s="669"/>
      <c r="CT49" s="669"/>
      <c r="CU49" s="669"/>
      <c r="CV49" s="669"/>
      <c r="CW49" s="669"/>
      <c r="CX49" s="669"/>
      <c r="CY49" s="698"/>
      <c r="CZ49" s="690">
        <v>100</v>
      </c>
      <c r="DA49" s="699"/>
      <c r="DB49" s="699"/>
      <c r="DC49" s="700"/>
      <c r="DD49" s="701">
        <v>43816626</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kiixpqH24yds3LfKueU0YXr+WX3+7BPvE/QQt+FNHXTZycoTqBo32tmc6e8FXO/DR62zcshyMuczke886HJSog==" saltValue="+9hOgZ8iEienEBOhN1Npy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cols>
    <col min="1" max="130" width="2.75" style="213" customWidth="1"/>
    <col min="131" max="131" width="1.625" style="213" customWidth="1"/>
    <col min="132" max="16384" width="9" style="213" hidden="1"/>
  </cols>
  <sheetData>
    <row r="1" spans="1:131" ht="11.25" customHeight="1" thickBot="1">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c r="A7" s="218">
        <v>1</v>
      </c>
      <c r="B7" s="736" t="s">
        <v>374</v>
      </c>
      <c r="C7" s="737"/>
      <c r="D7" s="737"/>
      <c r="E7" s="737"/>
      <c r="F7" s="737"/>
      <c r="G7" s="737"/>
      <c r="H7" s="737"/>
      <c r="I7" s="737"/>
      <c r="J7" s="737"/>
      <c r="K7" s="737"/>
      <c r="L7" s="737"/>
      <c r="M7" s="737"/>
      <c r="N7" s="737"/>
      <c r="O7" s="737"/>
      <c r="P7" s="738"/>
      <c r="Q7" s="739">
        <v>79818</v>
      </c>
      <c r="R7" s="740"/>
      <c r="S7" s="740"/>
      <c r="T7" s="740"/>
      <c r="U7" s="740"/>
      <c r="V7" s="740">
        <v>76046</v>
      </c>
      <c r="W7" s="740"/>
      <c r="X7" s="740"/>
      <c r="Y7" s="740"/>
      <c r="Z7" s="740"/>
      <c r="AA7" s="740">
        <v>3772</v>
      </c>
      <c r="AB7" s="740"/>
      <c r="AC7" s="740"/>
      <c r="AD7" s="740"/>
      <c r="AE7" s="741"/>
      <c r="AF7" s="742">
        <v>3098</v>
      </c>
      <c r="AG7" s="743"/>
      <c r="AH7" s="743"/>
      <c r="AI7" s="743"/>
      <c r="AJ7" s="744"/>
      <c r="AK7" s="745">
        <v>4651</v>
      </c>
      <c r="AL7" s="746"/>
      <c r="AM7" s="746"/>
      <c r="AN7" s="746"/>
      <c r="AO7" s="746"/>
      <c r="AP7" s="746">
        <v>46213</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t="s">
        <v>566</v>
      </c>
      <c r="BS7" s="733" t="s">
        <v>563</v>
      </c>
      <c r="BT7" s="734"/>
      <c r="BU7" s="734"/>
      <c r="BV7" s="734"/>
      <c r="BW7" s="734"/>
      <c r="BX7" s="734"/>
      <c r="BY7" s="734"/>
      <c r="BZ7" s="734"/>
      <c r="CA7" s="734"/>
      <c r="CB7" s="734"/>
      <c r="CC7" s="734"/>
      <c r="CD7" s="734"/>
      <c r="CE7" s="734"/>
      <c r="CF7" s="734"/>
      <c r="CG7" s="749"/>
      <c r="CH7" s="730">
        <v>200</v>
      </c>
      <c r="CI7" s="731"/>
      <c r="CJ7" s="731"/>
      <c r="CK7" s="731"/>
      <c r="CL7" s="732"/>
      <c r="CM7" s="730">
        <v>665</v>
      </c>
      <c r="CN7" s="731"/>
      <c r="CO7" s="731"/>
      <c r="CP7" s="731"/>
      <c r="CQ7" s="732"/>
      <c r="CR7" s="730">
        <v>10</v>
      </c>
      <c r="CS7" s="731"/>
      <c r="CT7" s="731"/>
      <c r="CU7" s="731"/>
      <c r="CV7" s="732"/>
      <c r="CW7" s="730" t="s">
        <v>557</v>
      </c>
      <c r="CX7" s="731"/>
      <c r="CY7" s="731"/>
      <c r="CZ7" s="731"/>
      <c r="DA7" s="732"/>
      <c r="DB7" s="730" t="s">
        <v>557</v>
      </c>
      <c r="DC7" s="731"/>
      <c r="DD7" s="731"/>
      <c r="DE7" s="731"/>
      <c r="DF7" s="732"/>
      <c r="DG7" s="730" t="s">
        <v>557</v>
      </c>
      <c r="DH7" s="731"/>
      <c r="DI7" s="731"/>
      <c r="DJ7" s="731"/>
      <c r="DK7" s="732"/>
      <c r="DL7" s="730" t="s">
        <v>557</v>
      </c>
      <c r="DM7" s="731"/>
      <c r="DN7" s="731"/>
      <c r="DO7" s="731"/>
      <c r="DP7" s="732"/>
      <c r="DQ7" s="730" t="s">
        <v>557</v>
      </c>
      <c r="DR7" s="731"/>
      <c r="DS7" s="731"/>
      <c r="DT7" s="731"/>
      <c r="DU7" s="732"/>
      <c r="DV7" s="733"/>
      <c r="DW7" s="734"/>
      <c r="DX7" s="734"/>
      <c r="DY7" s="734"/>
      <c r="DZ7" s="735"/>
      <c r="EA7" s="216"/>
    </row>
    <row r="8" spans="1:131" s="217" customFormat="1" ht="26.25" customHeight="1">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564</v>
      </c>
      <c r="BT8" s="761"/>
      <c r="BU8" s="761"/>
      <c r="BV8" s="761"/>
      <c r="BW8" s="761"/>
      <c r="BX8" s="761"/>
      <c r="BY8" s="761"/>
      <c r="BZ8" s="761"/>
      <c r="CA8" s="761"/>
      <c r="CB8" s="761"/>
      <c r="CC8" s="761"/>
      <c r="CD8" s="761"/>
      <c r="CE8" s="761"/>
      <c r="CF8" s="761"/>
      <c r="CG8" s="762"/>
      <c r="CH8" s="763">
        <v>-7</v>
      </c>
      <c r="CI8" s="764"/>
      <c r="CJ8" s="764"/>
      <c r="CK8" s="764"/>
      <c r="CL8" s="765"/>
      <c r="CM8" s="763">
        <v>20</v>
      </c>
      <c r="CN8" s="764"/>
      <c r="CO8" s="764"/>
      <c r="CP8" s="764"/>
      <c r="CQ8" s="765"/>
      <c r="CR8" s="763">
        <v>50</v>
      </c>
      <c r="CS8" s="764"/>
      <c r="CT8" s="764"/>
      <c r="CU8" s="764"/>
      <c r="CV8" s="765"/>
      <c r="CW8" s="763">
        <v>53</v>
      </c>
      <c r="CX8" s="764"/>
      <c r="CY8" s="764"/>
      <c r="CZ8" s="764"/>
      <c r="DA8" s="765"/>
      <c r="DB8" s="763" t="s">
        <v>557</v>
      </c>
      <c r="DC8" s="764"/>
      <c r="DD8" s="764"/>
      <c r="DE8" s="764"/>
      <c r="DF8" s="765"/>
      <c r="DG8" s="763" t="s">
        <v>557</v>
      </c>
      <c r="DH8" s="764"/>
      <c r="DI8" s="764"/>
      <c r="DJ8" s="764"/>
      <c r="DK8" s="765"/>
      <c r="DL8" s="763" t="s">
        <v>557</v>
      </c>
      <c r="DM8" s="764"/>
      <c r="DN8" s="764"/>
      <c r="DO8" s="764"/>
      <c r="DP8" s="765"/>
      <c r="DQ8" s="763" t="s">
        <v>557</v>
      </c>
      <c r="DR8" s="764"/>
      <c r="DS8" s="764"/>
      <c r="DT8" s="764"/>
      <c r="DU8" s="765"/>
      <c r="DV8" s="760"/>
      <c r="DW8" s="761"/>
      <c r="DX8" s="761"/>
      <c r="DY8" s="761"/>
      <c r="DZ8" s="766"/>
      <c r="EA8" s="216"/>
    </row>
    <row r="9" spans="1:131" s="217" customFormat="1" ht="26.25" customHeight="1">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t="s">
        <v>565</v>
      </c>
      <c r="BT9" s="761"/>
      <c r="BU9" s="761"/>
      <c r="BV9" s="761"/>
      <c r="BW9" s="761"/>
      <c r="BX9" s="761"/>
      <c r="BY9" s="761"/>
      <c r="BZ9" s="761"/>
      <c r="CA9" s="761"/>
      <c r="CB9" s="761"/>
      <c r="CC9" s="761"/>
      <c r="CD9" s="761"/>
      <c r="CE9" s="761"/>
      <c r="CF9" s="761"/>
      <c r="CG9" s="762"/>
      <c r="CH9" s="763">
        <v>12</v>
      </c>
      <c r="CI9" s="764"/>
      <c r="CJ9" s="764"/>
      <c r="CK9" s="764"/>
      <c r="CL9" s="765"/>
      <c r="CM9" s="763">
        <v>118</v>
      </c>
      <c r="CN9" s="764"/>
      <c r="CO9" s="764"/>
      <c r="CP9" s="764"/>
      <c r="CQ9" s="765"/>
      <c r="CR9" s="763">
        <v>118</v>
      </c>
      <c r="CS9" s="764"/>
      <c r="CT9" s="764"/>
      <c r="CU9" s="764"/>
      <c r="CV9" s="765"/>
      <c r="CW9" s="763" t="s">
        <v>557</v>
      </c>
      <c r="CX9" s="764"/>
      <c r="CY9" s="764"/>
      <c r="CZ9" s="764"/>
      <c r="DA9" s="765"/>
      <c r="DB9" s="763" t="s">
        <v>557</v>
      </c>
      <c r="DC9" s="764"/>
      <c r="DD9" s="764"/>
      <c r="DE9" s="764"/>
      <c r="DF9" s="765"/>
      <c r="DG9" s="763" t="s">
        <v>557</v>
      </c>
      <c r="DH9" s="764"/>
      <c r="DI9" s="764"/>
      <c r="DJ9" s="764"/>
      <c r="DK9" s="765"/>
      <c r="DL9" s="763" t="s">
        <v>557</v>
      </c>
      <c r="DM9" s="764"/>
      <c r="DN9" s="764"/>
      <c r="DO9" s="764"/>
      <c r="DP9" s="765"/>
      <c r="DQ9" s="763" t="s">
        <v>557</v>
      </c>
      <c r="DR9" s="764"/>
      <c r="DS9" s="764"/>
      <c r="DT9" s="764"/>
      <c r="DU9" s="765"/>
      <c r="DV9" s="760"/>
      <c r="DW9" s="761"/>
      <c r="DX9" s="761"/>
      <c r="DY9" s="761"/>
      <c r="DZ9" s="766"/>
      <c r="EA9" s="216"/>
    </row>
    <row r="10" spans="1:131" s="217" customFormat="1" ht="26.25" customHeight="1">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c r="A23" s="222" t="s">
        <v>376</v>
      </c>
      <c r="B23" s="776" t="s">
        <v>377</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3098</v>
      </c>
      <c r="AG23" s="780"/>
      <c r="AH23" s="780"/>
      <c r="AI23" s="780"/>
      <c r="AJ23" s="783"/>
      <c r="AK23" s="784"/>
      <c r="AL23" s="785"/>
      <c r="AM23" s="785"/>
      <c r="AN23" s="785"/>
      <c r="AO23" s="785"/>
      <c r="AP23" s="780"/>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c r="A28" s="224">
        <v>1</v>
      </c>
      <c r="B28" s="736" t="s">
        <v>388</v>
      </c>
      <c r="C28" s="737"/>
      <c r="D28" s="737"/>
      <c r="E28" s="737"/>
      <c r="F28" s="737"/>
      <c r="G28" s="737"/>
      <c r="H28" s="737"/>
      <c r="I28" s="737"/>
      <c r="J28" s="737"/>
      <c r="K28" s="737"/>
      <c r="L28" s="737"/>
      <c r="M28" s="737"/>
      <c r="N28" s="737"/>
      <c r="O28" s="737"/>
      <c r="P28" s="738"/>
      <c r="Q28" s="809">
        <v>13975</v>
      </c>
      <c r="R28" s="810"/>
      <c r="S28" s="810"/>
      <c r="T28" s="810"/>
      <c r="U28" s="810"/>
      <c r="V28" s="810">
        <v>13920</v>
      </c>
      <c r="W28" s="810"/>
      <c r="X28" s="810"/>
      <c r="Y28" s="810"/>
      <c r="Z28" s="810"/>
      <c r="AA28" s="810">
        <v>56</v>
      </c>
      <c r="AB28" s="810"/>
      <c r="AC28" s="810"/>
      <c r="AD28" s="810"/>
      <c r="AE28" s="811"/>
      <c r="AF28" s="812">
        <v>56</v>
      </c>
      <c r="AG28" s="810"/>
      <c r="AH28" s="810"/>
      <c r="AI28" s="810"/>
      <c r="AJ28" s="813"/>
      <c r="AK28" s="814">
        <v>1161</v>
      </c>
      <c r="AL28" s="815"/>
      <c r="AM28" s="815"/>
      <c r="AN28" s="815"/>
      <c r="AO28" s="815"/>
      <c r="AP28" s="815"/>
      <c r="AQ28" s="815"/>
      <c r="AR28" s="815"/>
      <c r="AS28" s="815"/>
      <c r="AT28" s="815"/>
      <c r="AU28" s="815"/>
      <c r="AV28" s="815"/>
      <c r="AW28" s="815"/>
      <c r="AX28" s="815"/>
      <c r="AY28" s="815"/>
      <c r="AZ28" s="816"/>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c r="A29" s="224">
        <v>2</v>
      </c>
      <c r="B29" s="767" t="s">
        <v>389</v>
      </c>
      <c r="C29" s="768"/>
      <c r="D29" s="768"/>
      <c r="E29" s="768"/>
      <c r="F29" s="768"/>
      <c r="G29" s="768"/>
      <c r="H29" s="768"/>
      <c r="I29" s="768"/>
      <c r="J29" s="768"/>
      <c r="K29" s="768"/>
      <c r="L29" s="768"/>
      <c r="M29" s="768"/>
      <c r="N29" s="768"/>
      <c r="O29" s="768"/>
      <c r="P29" s="769"/>
      <c r="Q29" s="770">
        <v>11901</v>
      </c>
      <c r="R29" s="771"/>
      <c r="S29" s="771"/>
      <c r="T29" s="771"/>
      <c r="U29" s="771"/>
      <c r="V29" s="771">
        <v>11533</v>
      </c>
      <c r="W29" s="771"/>
      <c r="X29" s="771"/>
      <c r="Y29" s="771"/>
      <c r="Z29" s="771"/>
      <c r="AA29" s="771">
        <v>368</v>
      </c>
      <c r="AB29" s="771"/>
      <c r="AC29" s="771"/>
      <c r="AD29" s="771"/>
      <c r="AE29" s="772"/>
      <c r="AF29" s="773">
        <v>368</v>
      </c>
      <c r="AG29" s="774"/>
      <c r="AH29" s="774"/>
      <c r="AI29" s="774"/>
      <c r="AJ29" s="775"/>
      <c r="AK29" s="821">
        <v>1968</v>
      </c>
      <c r="AL29" s="817"/>
      <c r="AM29" s="817"/>
      <c r="AN29" s="817"/>
      <c r="AO29" s="817"/>
      <c r="AP29" s="817"/>
      <c r="AQ29" s="817"/>
      <c r="AR29" s="817"/>
      <c r="AS29" s="817"/>
      <c r="AT29" s="817"/>
      <c r="AU29" s="817"/>
      <c r="AV29" s="817"/>
      <c r="AW29" s="817"/>
      <c r="AX29" s="817"/>
      <c r="AY29" s="817"/>
      <c r="AZ29" s="818"/>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c r="A30" s="224">
        <v>3</v>
      </c>
      <c r="B30" s="767" t="s">
        <v>390</v>
      </c>
      <c r="C30" s="768"/>
      <c r="D30" s="768"/>
      <c r="E30" s="768"/>
      <c r="F30" s="768"/>
      <c r="G30" s="768"/>
      <c r="H30" s="768"/>
      <c r="I30" s="768"/>
      <c r="J30" s="768"/>
      <c r="K30" s="768"/>
      <c r="L30" s="768"/>
      <c r="M30" s="768"/>
      <c r="N30" s="768"/>
      <c r="O30" s="768"/>
      <c r="P30" s="769"/>
      <c r="Q30" s="770">
        <v>1929</v>
      </c>
      <c r="R30" s="771"/>
      <c r="S30" s="771"/>
      <c r="T30" s="771"/>
      <c r="U30" s="771"/>
      <c r="V30" s="771">
        <v>1920</v>
      </c>
      <c r="W30" s="771"/>
      <c r="X30" s="771"/>
      <c r="Y30" s="771"/>
      <c r="Z30" s="771"/>
      <c r="AA30" s="771">
        <v>8</v>
      </c>
      <c r="AB30" s="771"/>
      <c r="AC30" s="771"/>
      <c r="AD30" s="771"/>
      <c r="AE30" s="772"/>
      <c r="AF30" s="773">
        <v>8</v>
      </c>
      <c r="AG30" s="774"/>
      <c r="AH30" s="774"/>
      <c r="AI30" s="774"/>
      <c r="AJ30" s="775"/>
      <c r="AK30" s="821">
        <v>569</v>
      </c>
      <c r="AL30" s="817"/>
      <c r="AM30" s="817"/>
      <c r="AN30" s="817"/>
      <c r="AO30" s="817"/>
      <c r="AP30" s="817"/>
      <c r="AQ30" s="817"/>
      <c r="AR30" s="817"/>
      <c r="AS30" s="817"/>
      <c r="AT30" s="817"/>
      <c r="AU30" s="817"/>
      <c r="AV30" s="817"/>
      <c r="AW30" s="817"/>
      <c r="AX30" s="817"/>
      <c r="AY30" s="817"/>
      <c r="AZ30" s="818"/>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c r="A31" s="224">
        <v>4</v>
      </c>
      <c r="B31" s="767" t="s">
        <v>391</v>
      </c>
      <c r="C31" s="768"/>
      <c r="D31" s="768"/>
      <c r="E31" s="768"/>
      <c r="F31" s="768"/>
      <c r="G31" s="768"/>
      <c r="H31" s="768"/>
      <c r="I31" s="768"/>
      <c r="J31" s="768"/>
      <c r="K31" s="768"/>
      <c r="L31" s="768"/>
      <c r="M31" s="768"/>
      <c r="N31" s="768"/>
      <c r="O31" s="768"/>
      <c r="P31" s="769"/>
      <c r="Q31" s="770">
        <v>37</v>
      </c>
      <c r="R31" s="771"/>
      <c r="S31" s="771"/>
      <c r="T31" s="771"/>
      <c r="U31" s="771"/>
      <c r="V31" s="771">
        <v>11</v>
      </c>
      <c r="W31" s="771"/>
      <c r="X31" s="771"/>
      <c r="Y31" s="771"/>
      <c r="Z31" s="771"/>
      <c r="AA31" s="771">
        <v>25</v>
      </c>
      <c r="AB31" s="771"/>
      <c r="AC31" s="771"/>
      <c r="AD31" s="771"/>
      <c r="AE31" s="772"/>
      <c r="AF31" s="773">
        <v>25</v>
      </c>
      <c r="AG31" s="774"/>
      <c r="AH31" s="774"/>
      <c r="AI31" s="774"/>
      <c r="AJ31" s="775"/>
      <c r="AK31" s="821" t="s">
        <v>556</v>
      </c>
      <c r="AL31" s="817"/>
      <c r="AM31" s="817"/>
      <c r="AN31" s="817"/>
      <c r="AO31" s="817"/>
      <c r="AP31" s="817"/>
      <c r="AQ31" s="817"/>
      <c r="AR31" s="817"/>
      <c r="AS31" s="817"/>
      <c r="AT31" s="817"/>
      <c r="AU31" s="817"/>
      <c r="AV31" s="817"/>
      <c r="AW31" s="817"/>
      <c r="AX31" s="817"/>
      <c r="AY31" s="817"/>
      <c r="AZ31" s="818"/>
      <c r="BA31" s="818"/>
      <c r="BB31" s="818"/>
      <c r="BC31" s="818"/>
      <c r="BD31" s="818"/>
      <c r="BE31" s="819"/>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c r="A32" s="224">
        <v>5</v>
      </c>
      <c r="B32" s="767" t="s">
        <v>392</v>
      </c>
      <c r="C32" s="768"/>
      <c r="D32" s="768"/>
      <c r="E32" s="768"/>
      <c r="F32" s="768"/>
      <c r="G32" s="768"/>
      <c r="H32" s="768"/>
      <c r="I32" s="768"/>
      <c r="J32" s="768"/>
      <c r="K32" s="768"/>
      <c r="L32" s="768"/>
      <c r="M32" s="768"/>
      <c r="N32" s="768"/>
      <c r="O32" s="768"/>
      <c r="P32" s="769"/>
      <c r="Q32" s="770">
        <v>2254</v>
      </c>
      <c r="R32" s="771"/>
      <c r="S32" s="771"/>
      <c r="T32" s="771"/>
      <c r="U32" s="771"/>
      <c r="V32" s="771">
        <v>1696</v>
      </c>
      <c r="W32" s="771"/>
      <c r="X32" s="771"/>
      <c r="Y32" s="771"/>
      <c r="Z32" s="771"/>
      <c r="AA32" s="771">
        <v>558</v>
      </c>
      <c r="AB32" s="771"/>
      <c r="AC32" s="771"/>
      <c r="AD32" s="771"/>
      <c r="AE32" s="772"/>
      <c r="AF32" s="773">
        <v>4460</v>
      </c>
      <c r="AG32" s="774"/>
      <c r="AH32" s="774"/>
      <c r="AI32" s="774"/>
      <c r="AJ32" s="775"/>
      <c r="AK32" s="821">
        <v>7</v>
      </c>
      <c r="AL32" s="817"/>
      <c r="AM32" s="817"/>
      <c r="AN32" s="817"/>
      <c r="AO32" s="817"/>
      <c r="AP32" s="817">
        <v>1669</v>
      </c>
      <c r="AQ32" s="817"/>
      <c r="AR32" s="817"/>
      <c r="AS32" s="817"/>
      <c r="AT32" s="817"/>
      <c r="AU32" s="817">
        <v>591</v>
      </c>
      <c r="AV32" s="817"/>
      <c r="AW32" s="817"/>
      <c r="AX32" s="817"/>
      <c r="AY32" s="817"/>
      <c r="AZ32" s="818" t="s">
        <v>557</v>
      </c>
      <c r="BA32" s="818"/>
      <c r="BB32" s="818"/>
      <c r="BC32" s="818"/>
      <c r="BD32" s="818"/>
      <c r="BE32" s="819" t="s">
        <v>393</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c r="A33" s="224">
        <v>6</v>
      </c>
      <c r="B33" s="767" t="s">
        <v>394</v>
      </c>
      <c r="C33" s="768"/>
      <c r="D33" s="768"/>
      <c r="E33" s="768"/>
      <c r="F33" s="768"/>
      <c r="G33" s="768"/>
      <c r="H33" s="768"/>
      <c r="I33" s="768"/>
      <c r="J33" s="768"/>
      <c r="K33" s="768"/>
      <c r="L33" s="768"/>
      <c r="M33" s="768"/>
      <c r="N33" s="768"/>
      <c r="O33" s="768"/>
      <c r="P33" s="769"/>
      <c r="Q33" s="770">
        <v>27</v>
      </c>
      <c r="R33" s="771"/>
      <c r="S33" s="771"/>
      <c r="T33" s="771"/>
      <c r="U33" s="771"/>
      <c r="V33" s="771">
        <v>24</v>
      </c>
      <c r="W33" s="771"/>
      <c r="X33" s="771"/>
      <c r="Y33" s="771"/>
      <c r="Z33" s="771"/>
      <c r="AA33" s="771">
        <v>3</v>
      </c>
      <c r="AB33" s="771"/>
      <c r="AC33" s="771"/>
      <c r="AD33" s="771"/>
      <c r="AE33" s="772"/>
      <c r="AF33" s="773">
        <v>65</v>
      </c>
      <c r="AG33" s="774"/>
      <c r="AH33" s="774"/>
      <c r="AI33" s="774"/>
      <c r="AJ33" s="775"/>
      <c r="AK33" s="821">
        <v>3</v>
      </c>
      <c r="AL33" s="817"/>
      <c r="AM33" s="817"/>
      <c r="AN33" s="817"/>
      <c r="AO33" s="817"/>
      <c r="AP33" s="817" t="s">
        <v>557</v>
      </c>
      <c r="AQ33" s="817"/>
      <c r="AR33" s="817"/>
      <c r="AS33" s="817"/>
      <c r="AT33" s="817"/>
      <c r="AU33" s="817" t="s">
        <v>557</v>
      </c>
      <c r="AV33" s="817"/>
      <c r="AW33" s="817"/>
      <c r="AX33" s="817"/>
      <c r="AY33" s="817"/>
      <c r="AZ33" s="818" t="s">
        <v>557</v>
      </c>
      <c r="BA33" s="818"/>
      <c r="BB33" s="818"/>
      <c r="BC33" s="818"/>
      <c r="BD33" s="818"/>
      <c r="BE33" s="819" t="s">
        <v>393</v>
      </c>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c r="A34" s="224">
        <v>7</v>
      </c>
      <c r="B34" s="767" t="s">
        <v>395</v>
      </c>
      <c r="C34" s="768"/>
      <c r="D34" s="768"/>
      <c r="E34" s="768"/>
      <c r="F34" s="768"/>
      <c r="G34" s="768"/>
      <c r="H34" s="768"/>
      <c r="I34" s="768"/>
      <c r="J34" s="768"/>
      <c r="K34" s="768"/>
      <c r="L34" s="768"/>
      <c r="M34" s="768"/>
      <c r="N34" s="768"/>
      <c r="O34" s="768"/>
      <c r="P34" s="769"/>
      <c r="Q34" s="770">
        <v>7981</v>
      </c>
      <c r="R34" s="771"/>
      <c r="S34" s="771"/>
      <c r="T34" s="771"/>
      <c r="U34" s="771"/>
      <c r="V34" s="771">
        <v>8816</v>
      </c>
      <c r="W34" s="771"/>
      <c r="X34" s="771"/>
      <c r="Y34" s="771"/>
      <c r="Z34" s="771"/>
      <c r="AA34" s="771">
        <v>-835</v>
      </c>
      <c r="AB34" s="771"/>
      <c r="AC34" s="771"/>
      <c r="AD34" s="771"/>
      <c r="AE34" s="772"/>
      <c r="AF34" s="773">
        <v>1488</v>
      </c>
      <c r="AG34" s="774"/>
      <c r="AH34" s="774"/>
      <c r="AI34" s="774"/>
      <c r="AJ34" s="775"/>
      <c r="AK34" s="821">
        <v>1360</v>
      </c>
      <c r="AL34" s="817"/>
      <c r="AM34" s="817"/>
      <c r="AN34" s="817"/>
      <c r="AO34" s="817"/>
      <c r="AP34" s="817">
        <v>15895</v>
      </c>
      <c r="AQ34" s="817"/>
      <c r="AR34" s="817"/>
      <c r="AS34" s="817"/>
      <c r="AT34" s="817"/>
      <c r="AU34" s="817">
        <v>11747</v>
      </c>
      <c r="AV34" s="817"/>
      <c r="AW34" s="817"/>
      <c r="AX34" s="817"/>
      <c r="AY34" s="817"/>
      <c r="AZ34" s="818" t="s">
        <v>557</v>
      </c>
      <c r="BA34" s="818"/>
      <c r="BB34" s="818"/>
      <c r="BC34" s="818"/>
      <c r="BD34" s="818"/>
      <c r="BE34" s="819" t="s">
        <v>393</v>
      </c>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c r="A35" s="224">
        <v>8</v>
      </c>
      <c r="B35" s="767" t="s">
        <v>396</v>
      </c>
      <c r="C35" s="768"/>
      <c r="D35" s="768"/>
      <c r="E35" s="768"/>
      <c r="F35" s="768"/>
      <c r="G35" s="768"/>
      <c r="H35" s="768"/>
      <c r="I35" s="768"/>
      <c r="J35" s="768"/>
      <c r="K35" s="768"/>
      <c r="L35" s="768"/>
      <c r="M35" s="768"/>
      <c r="N35" s="768"/>
      <c r="O35" s="768"/>
      <c r="P35" s="769"/>
      <c r="Q35" s="770">
        <v>1321</v>
      </c>
      <c r="R35" s="771"/>
      <c r="S35" s="771"/>
      <c r="T35" s="771"/>
      <c r="U35" s="771"/>
      <c r="V35" s="771">
        <v>1072</v>
      </c>
      <c r="W35" s="771"/>
      <c r="X35" s="771"/>
      <c r="Y35" s="771"/>
      <c r="Z35" s="771"/>
      <c r="AA35" s="771">
        <v>249</v>
      </c>
      <c r="AB35" s="771"/>
      <c r="AC35" s="771"/>
      <c r="AD35" s="771"/>
      <c r="AE35" s="772"/>
      <c r="AF35" s="773">
        <v>290</v>
      </c>
      <c r="AG35" s="774"/>
      <c r="AH35" s="774"/>
      <c r="AI35" s="774"/>
      <c r="AJ35" s="775"/>
      <c r="AK35" s="821">
        <v>65</v>
      </c>
      <c r="AL35" s="817"/>
      <c r="AM35" s="817"/>
      <c r="AN35" s="817"/>
      <c r="AO35" s="817"/>
      <c r="AP35" s="817">
        <v>5221</v>
      </c>
      <c r="AQ35" s="817"/>
      <c r="AR35" s="817"/>
      <c r="AS35" s="817"/>
      <c r="AT35" s="817"/>
      <c r="AU35" s="817">
        <v>3284</v>
      </c>
      <c r="AV35" s="817"/>
      <c r="AW35" s="817"/>
      <c r="AX35" s="817"/>
      <c r="AY35" s="817"/>
      <c r="AZ35" s="818" t="s">
        <v>557</v>
      </c>
      <c r="BA35" s="818"/>
      <c r="BB35" s="818"/>
      <c r="BC35" s="818"/>
      <c r="BD35" s="818"/>
      <c r="BE35" s="819" t="s">
        <v>393</v>
      </c>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c r="A36" s="224">
        <v>9</v>
      </c>
      <c r="B36" s="767" t="s">
        <v>397</v>
      </c>
      <c r="C36" s="768"/>
      <c r="D36" s="768"/>
      <c r="E36" s="768"/>
      <c r="F36" s="768"/>
      <c r="G36" s="768"/>
      <c r="H36" s="768"/>
      <c r="I36" s="768"/>
      <c r="J36" s="768"/>
      <c r="K36" s="768"/>
      <c r="L36" s="768"/>
      <c r="M36" s="768"/>
      <c r="N36" s="768"/>
      <c r="O36" s="768"/>
      <c r="P36" s="769"/>
      <c r="Q36" s="770">
        <v>75</v>
      </c>
      <c r="R36" s="771"/>
      <c r="S36" s="771"/>
      <c r="T36" s="771"/>
      <c r="U36" s="771"/>
      <c r="V36" s="771">
        <v>71</v>
      </c>
      <c r="W36" s="771"/>
      <c r="X36" s="771"/>
      <c r="Y36" s="771"/>
      <c r="Z36" s="771"/>
      <c r="AA36" s="771">
        <v>4</v>
      </c>
      <c r="AB36" s="771"/>
      <c r="AC36" s="771"/>
      <c r="AD36" s="771"/>
      <c r="AE36" s="772"/>
      <c r="AF36" s="773">
        <v>4</v>
      </c>
      <c r="AG36" s="774"/>
      <c r="AH36" s="774"/>
      <c r="AI36" s="774"/>
      <c r="AJ36" s="775"/>
      <c r="AK36" s="821" t="s">
        <v>556</v>
      </c>
      <c r="AL36" s="817"/>
      <c r="AM36" s="817"/>
      <c r="AN36" s="817"/>
      <c r="AO36" s="817"/>
      <c r="AP36" s="817" t="s">
        <v>557</v>
      </c>
      <c r="AQ36" s="817"/>
      <c r="AR36" s="817"/>
      <c r="AS36" s="817"/>
      <c r="AT36" s="817"/>
      <c r="AU36" s="817" t="s">
        <v>557</v>
      </c>
      <c r="AV36" s="817"/>
      <c r="AW36" s="817"/>
      <c r="AX36" s="817"/>
      <c r="AY36" s="817"/>
      <c r="AZ36" s="818" t="s">
        <v>557</v>
      </c>
      <c r="BA36" s="818"/>
      <c r="BB36" s="818"/>
      <c r="BC36" s="818"/>
      <c r="BD36" s="818"/>
      <c r="BE36" s="819" t="s">
        <v>398</v>
      </c>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399</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c r="A63" s="222" t="s">
        <v>376</v>
      </c>
      <c r="B63" s="776" t="s">
        <v>400</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6765</v>
      </c>
      <c r="AG63" s="831"/>
      <c r="AH63" s="831"/>
      <c r="AI63" s="831"/>
      <c r="AJ63" s="832"/>
      <c r="AK63" s="833"/>
      <c r="AL63" s="828"/>
      <c r="AM63" s="828"/>
      <c r="AN63" s="828"/>
      <c r="AO63" s="828"/>
      <c r="AP63" s="831">
        <v>22785</v>
      </c>
      <c r="AQ63" s="831"/>
      <c r="AR63" s="831"/>
      <c r="AS63" s="831"/>
      <c r="AT63" s="831"/>
      <c r="AU63" s="831">
        <v>15622</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c r="A65" s="214" t="s">
        <v>401</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c r="A66" s="714" t="s">
        <v>402</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403</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c r="A68" s="218">
        <v>1</v>
      </c>
      <c r="B68" s="856" t="s">
        <v>558</v>
      </c>
      <c r="C68" s="857"/>
      <c r="D68" s="857"/>
      <c r="E68" s="857"/>
      <c r="F68" s="857"/>
      <c r="G68" s="857"/>
      <c r="H68" s="857"/>
      <c r="I68" s="857"/>
      <c r="J68" s="857"/>
      <c r="K68" s="857"/>
      <c r="L68" s="857"/>
      <c r="M68" s="857"/>
      <c r="N68" s="857"/>
      <c r="O68" s="857"/>
      <c r="P68" s="858"/>
      <c r="Q68" s="859">
        <v>10742</v>
      </c>
      <c r="R68" s="853"/>
      <c r="S68" s="853"/>
      <c r="T68" s="853"/>
      <c r="U68" s="853"/>
      <c r="V68" s="853">
        <v>10165</v>
      </c>
      <c r="W68" s="853"/>
      <c r="X68" s="853"/>
      <c r="Y68" s="853"/>
      <c r="Z68" s="853"/>
      <c r="AA68" s="853">
        <v>577</v>
      </c>
      <c r="AB68" s="853"/>
      <c r="AC68" s="853"/>
      <c r="AD68" s="853"/>
      <c r="AE68" s="853"/>
      <c r="AF68" s="853">
        <v>577</v>
      </c>
      <c r="AG68" s="853"/>
      <c r="AH68" s="853"/>
      <c r="AI68" s="853"/>
      <c r="AJ68" s="853"/>
      <c r="AK68" s="853">
        <v>565</v>
      </c>
      <c r="AL68" s="853"/>
      <c r="AM68" s="853"/>
      <c r="AN68" s="853"/>
      <c r="AO68" s="853"/>
      <c r="AP68" s="853" t="s">
        <v>557</v>
      </c>
      <c r="AQ68" s="853"/>
      <c r="AR68" s="853"/>
      <c r="AS68" s="853"/>
      <c r="AT68" s="853"/>
      <c r="AU68" s="853" t="s">
        <v>557</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c r="A69" s="220">
        <v>2</v>
      </c>
      <c r="B69" s="860" t="s">
        <v>559</v>
      </c>
      <c r="C69" s="861"/>
      <c r="D69" s="861"/>
      <c r="E69" s="861"/>
      <c r="F69" s="861"/>
      <c r="G69" s="861"/>
      <c r="H69" s="861"/>
      <c r="I69" s="861"/>
      <c r="J69" s="861"/>
      <c r="K69" s="861"/>
      <c r="L69" s="861"/>
      <c r="M69" s="861"/>
      <c r="N69" s="861"/>
      <c r="O69" s="861"/>
      <c r="P69" s="862"/>
      <c r="Q69" s="863">
        <v>46</v>
      </c>
      <c r="R69" s="817"/>
      <c r="S69" s="817"/>
      <c r="T69" s="817"/>
      <c r="U69" s="817"/>
      <c r="V69" s="817">
        <v>43</v>
      </c>
      <c r="W69" s="817"/>
      <c r="X69" s="817"/>
      <c r="Y69" s="817"/>
      <c r="Z69" s="817"/>
      <c r="AA69" s="817">
        <v>3</v>
      </c>
      <c r="AB69" s="817"/>
      <c r="AC69" s="817"/>
      <c r="AD69" s="817"/>
      <c r="AE69" s="817"/>
      <c r="AF69" s="817">
        <v>3</v>
      </c>
      <c r="AG69" s="817"/>
      <c r="AH69" s="817"/>
      <c r="AI69" s="817"/>
      <c r="AJ69" s="817"/>
      <c r="AK69" s="817">
        <v>3</v>
      </c>
      <c r="AL69" s="817"/>
      <c r="AM69" s="817"/>
      <c r="AN69" s="817"/>
      <c r="AO69" s="817"/>
      <c r="AP69" s="817" t="s">
        <v>557</v>
      </c>
      <c r="AQ69" s="817"/>
      <c r="AR69" s="817"/>
      <c r="AS69" s="817"/>
      <c r="AT69" s="817"/>
      <c r="AU69" s="817" t="s">
        <v>557</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c r="A70" s="220">
        <v>3</v>
      </c>
      <c r="B70" s="860" t="s">
        <v>560</v>
      </c>
      <c r="C70" s="861"/>
      <c r="D70" s="861"/>
      <c r="E70" s="861"/>
      <c r="F70" s="861"/>
      <c r="G70" s="861"/>
      <c r="H70" s="861"/>
      <c r="I70" s="861"/>
      <c r="J70" s="861"/>
      <c r="K70" s="861"/>
      <c r="L70" s="861"/>
      <c r="M70" s="861"/>
      <c r="N70" s="861"/>
      <c r="O70" s="861"/>
      <c r="P70" s="862"/>
      <c r="Q70" s="863">
        <v>104</v>
      </c>
      <c r="R70" s="817"/>
      <c r="S70" s="817"/>
      <c r="T70" s="817"/>
      <c r="U70" s="817"/>
      <c r="V70" s="817">
        <v>92</v>
      </c>
      <c r="W70" s="817"/>
      <c r="X70" s="817"/>
      <c r="Y70" s="817"/>
      <c r="Z70" s="817"/>
      <c r="AA70" s="817">
        <v>12</v>
      </c>
      <c r="AB70" s="817"/>
      <c r="AC70" s="817"/>
      <c r="AD70" s="817"/>
      <c r="AE70" s="817"/>
      <c r="AF70" s="817">
        <v>12</v>
      </c>
      <c r="AG70" s="817"/>
      <c r="AH70" s="817"/>
      <c r="AI70" s="817"/>
      <c r="AJ70" s="817"/>
      <c r="AK70" s="817">
        <v>14</v>
      </c>
      <c r="AL70" s="817"/>
      <c r="AM70" s="817"/>
      <c r="AN70" s="817"/>
      <c r="AO70" s="817"/>
      <c r="AP70" s="817" t="s">
        <v>557</v>
      </c>
      <c r="AQ70" s="817"/>
      <c r="AR70" s="817"/>
      <c r="AS70" s="817"/>
      <c r="AT70" s="817"/>
      <c r="AU70" s="817" t="s">
        <v>557</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c r="A71" s="220">
        <v>4</v>
      </c>
      <c r="B71" s="860" t="s">
        <v>561</v>
      </c>
      <c r="C71" s="861"/>
      <c r="D71" s="861"/>
      <c r="E71" s="861"/>
      <c r="F71" s="861"/>
      <c r="G71" s="861"/>
      <c r="H71" s="861"/>
      <c r="I71" s="861"/>
      <c r="J71" s="861"/>
      <c r="K71" s="861"/>
      <c r="L71" s="861"/>
      <c r="M71" s="861"/>
      <c r="N71" s="861"/>
      <c r="O71" s="861"/>
      <c r="P71" s="862"/>
      <c r="Q71" s="863">
        <v>100</v>
      </c>
      <c r="R71" s="817"/>
      <c r="S71" s="817"/>
      <c r="T71" s="817"/>
      <c r="U71" s="817"/>
      <c r="V71" s="817">
        <v>91</v>
      </c>
      <c r="W71" s="817"/>
      <c r="X71" s="817"/>
      <c r="Y71" s="817"/>
      <c r="Z71" s="817"/>
      <c r="AA71" s="817">
        <v>9</v>
      </c>
      <c r="AB71" s="817"/>
      <c r="AC71" s="817"/>
      <c r="AD71" s="817"/>
      <c r="AE71" s="817"/>
      <c r="AF71" s="817">
        <v>9</v>
      </c>
      <c r="AG71" s="817"/>
      <c r="AH71" s="817"/>
      <c r="AI71" s="817"/>
      <c r="AJ71" s="817"/>
      <c r="AK71" s="817">
        <v>17</v>
      </c>
      <c r="AL71" s="817"/>
      <c r="AM71" s="817"/>
      <c r="AN71" s="817"/>
      <c r="AO71" s="817"/>
      <c r="AP71" s="817" t="s">
        <v>557</v>
      </c>
      <c r="AQ71" s="817"/>
      <c r="AR71" s="817"/>
      <c r="AS71" s="817"/>
      <c r="AT71" s="817"/>
      <c r="AU71" s="817" t="s">
        <v>557</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c r="A72" s="220">
        <v>5</v>
      </c>
      <c r="B72" s="860" t="s">
        <v>562</v>
      </c>
      <c r="C72" s="861"/>
      <c r="D72" s="861"/>
      <c r="E72" s="861"/>
      <c r="F72" s="861"/>
      <c r="G72" s="861"/>
      <c r="H72" s="861"/>
      <c r="I72" s="861"/>
      <c r="J72" s="861"/>
      <c r="K72" s="861"/>
      <c r="L72" s="861"/>
      <c r="M72" s="861"/>
      <c r="N72" s="861"/>
      <c r="O72" s="861"/>
      <c r="P72" s="862"/>
      <c r="Q72" s="863">
        <v>303344</v>
      </c>
      <c r="R72" s="817"/>
      <c r="S72" s="817"/>
      <c r="T72" s="817"/>
      <c r="U72" s="817"/>
      <c r="V72" s="817">
        <v>298534</v>
      </c>
      <c r="W72" s="817"/>
      <c r="X72" s="817"/>
      <c r="Y72" s="817"/>
      <c r="Z72" s="817"/>
      <c r="AA72" s="817">
        <v>4810</v>
      </c>
      <c r="AB72" s="817"/>
      <c r="AC72" s="817"/>
      <c r="AD72" s="817"/>
      <c r="AE72" s="817"/>
      <c r="AF72" s="817">
        <v>4810</v>
      </c>
      <c r="AG72" s="817"/>
      <c r="AH72" s="817"/>
      <c r="AI72" s="817"/>
      <c r="AJ72" s="817"/>
      <c r="AK72" s="817">
        <v>2401</v>
      </c>
      <c r="AL72" s="817"/>
      <c r="AM72" s="817"/>
      <c r="AN72" s="817"/>
      <c r="AO72" s="817"/>
      <c r="AP72" s="817" t="s">
        <v>557</v>
      </c>
      <c r="AQ72" s="817"/>
      <c r="AR72" s="817"/>
      <c r="AS72" s="817"/>
      <c r="AT72" s="817"/>
      <c r="AU72" s="817" t="s">
        <v>557</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c r="A73" s="220">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c r="A74" s="220">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c r="A88" s="222" t="s">
        <v>376</v>
      </c>
      <c r="B88" s="776" t="s">
        <v>404</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5411</v>
      </c>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776" t="s">
        <v>405</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406</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407</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c r="A107" s="231" t="s">
        <v>408</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409</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c r="A108" s="904" t="s">
        <v>410</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411</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c r="A109" s="899" t="s">
        <v>412</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413</v>
      </c>
      <c r="AB109" s="880"/>
      <c r="AC109" s="880"/>
      <c r="AD109" s="880"/>
      <c r="AE109" s="881"/>
      <c r="AF109" s="879" t="s">
        <v>414</v>
      </c>
      <c r="AG109" s="880"/>
      <c r="AH109" s="880"/>
      <c r="AI109" s="880"/>
      <c r="AJ109" s="881"/>
      <c r="AK109" s="879" t="s">
        <v>294</v>
      </c>
      <c r="AL109" s="880"/>
      <c r="AM109" s="880"/>
      <c r="AN109" s="880"/>
      <c r="AO109" s="881"/>
      <c r="AP109" s="879" t="s">
        <v>415</v>
      </c>
      <c r="AQ109" s="880"/>
      <c r="AR109" s="880"/>
      <c r="AS109" s="880"/>
      <c r="AT109" s="882"/>
      <c r="AU109" s="899" t="s">
        <v>412</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413</v>
      </c>
      <c r="BR109" s="880"/>
      <c r="BS109" s="880"/>
      <c r="BT109" s="880"/>
      <c r="BU109" s="881"/>
      <c r="BV109" s="879" t="s">
        <v>414</v>
      </c>
      <c r="BW109" s="880"/>
      <c r="BX109" s="880"/>
      <c r="BY109" s="880"/>
      <c r="BZ109" s="881"/>
      <c r="CA109" s="879" t="s">
        <v>294</v>
      </c>
      <c r="CB109" s="880"/>
      <c r="CC109" s="880"/>
      <c r="CD109" s="880"/>
      <c r="CE109" s="881"/>
      <c r="CF109" s="900" t="s">
        <v>415</v>
      </c>
      <c r="CG109" s="900"/>
      <c r="CH109" s="900"/>
      <c r="CI109" s="900"/>
      <c r="CJ109" s="900"/>
      <c r="CK109" s="879" t="s">
        <v>416</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413</v>
      </c>
      <c r="DH109" s="880"/>
      <c r="DI109" s="880"/>
      <c r="DJ109" s="880"/>
      <c r="DK109" s="881"/>
      <c r="DL109" s="879" t="s">
        <v>414</v>
      </c>
      <c r="DM109" s="880"/>
      <c r="DN109" s="880"/>
      <c r="DO109" s="880"/>
      <c r="DP109" s="881"/>
      <c r="DQ109" s="879" t="s">
        <v>294</v>
      </c>
      <c r="DR109" s="880"/>
      <c r="DS109" s="880"/>
      <c r="DT109" s="880"/>
      <c r="DU109" s="881"/>
      <c r="DV109" s="879" t="s">
        <v>415</v>
      </c>
      <c r="DW109" s="880"/>
      <c r="DX109" s="880"/>
      <c r="DY109" s="880"/>
      <c r="DZ109" s="882"/>
    </row>
    <row r="110" spans="1:131" s="212" customFormat="1" ht="26.25" customHeight="1">
      <c r="A110" s="883" t="s">
        <v>417</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6558856</v>
      </c>
      <c r="AB110" s="887"/>
      <c r="AC110" s="887"/>
      <c r="AD110" s="887"/>
      <c r="AE110" s="888"/>
      <c r="AF110" s="889">
        <v>6191418</v>
      </c>
      <c r="AG110" s="887"/>
      <c r="AH110" s="887"/>
      <c r="AI110" s="887"/>
      <c r="AJ110" s="888"/>
      <c r="AK110" s="889">
        <v>5796456</v>
      </c>
      <c r="AL110" s="887"/>
      <c r="AM110" s="887"/>
      <c r="AN110" s="887"/>
      <c r="AO110" s="888"/>
      <c r="AP110" s="890">
        <v>18.399999999999999</v>
      </c>
      <c r="AQ110" s="891"/>
      <c r="AR110" s="891"/>
      <c r="AS110" s="891"/>
      <c r="AT110" s="892"/>
      <c r="AU110" s="893" t="s">
        <v>69</v>
      </c>
      <c r="AV110" s="894"/>
      <c r="AW110" s="894"/>
      <c r="AX110" s="894"/>
      <c r="AY110" s="894"/>
      <c r="AZ110" s="916" t="s">
        <v>418</v>
      </c>
      <c r="BA110" s="884"/>
      <c r="BB110" s="884"/>
      <c r="BC110" s="884"/>
      <c r="BD110" s="884"/>
      <c r="BE110" s="884"/>
      <c r="BF110" s="884"/>
      <c r="BG110" s="884"/>
      <c r="BH110" s="884"/>
      <c r="BI110" s="884"/>
      <c r="BJ110" s="884"/>
      <c r="BK110" s="884"/>
      <c r="BL110" s="884"/>
      <c r="BM110" s="884"/>
      <c r="BN110" s="884"/>
      <c r="BO110" s="884"/>
      <c r="BP110" s="885"/>
      <c r="BQ110" s="917">
        <v>48595372</v>
      </c>
      <c r="BR110" s="918"/>
      <c r="BS110" s="918"/>
      <c r="BT110" s="918"/>
      <c r="BU110" s="918"/>
      <c r="BV110" s="918">
        <v>46603358</v>
      </c>
      <c r="BW110" s="918"/>
      <c r="BX110" s="918"/>
      <c r="BY110" s="918"/>
      <c r="BZ110" s="918"/>
      <c r="CA110" s="918">
        <v>46212641</v>
      </c>
      <c r="CB110" s="918"/>
      <c r="CC110" s="918"/>
      <c r="CD110" s="918"/>
      <c r="CE110" s="918"/>
      <c r="CF110" s="931">
        <v>146.69999999999999</v>
      </c>
      <c r="CG110" s="932"/>
      <c r="CH110" s="932"/>
      <c r="CI110" s="932"/>
      <c r="CJ110" s="932"/>
      <c r="CK110" s="933" t="s">
        <v>419</v>
      </c>
      <c r="CL110" s="934"/>
      <c r="CM110" s="916" t="s">
        <v>420</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c r="A111" s="921" t="s">
        <v>421</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422</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423</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c r="A112" s="939" t="s">
        <v>424</v>
      </c>
      <c r="B112" s="940"/>
      <c r="C112" s="910" t="s">
        <v>425</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426</v>
      </c>
      <c r="BA112" s="910"/>
      <c r="BB112" s="910"/>
      <c r="BC112" s="910"/>
      <c r="BD112" s="910"/>
      <c r="BE112" s="910"/>
      <c r="BF112" s="910"/>
      <c r="BG112" s="910"/>
      <c r="BH112" s="910"/>
      <c r="BI112" s="910"/>
      <c r="BJ112" s="910"/>
      <c r="BK112" s="910"/>
      <c r="BL112" s="910"/>
      <c r="BM112" s="910"/>
      <c r="BN112" s="910"/>
      <c r="BO112" s="910"/>
      <c r="BP112" s="911"/>
      <c r="BQ112" s="912">
        <v>4446818</v>
      </c>
      <c r="BR112" s="913"/>
      <c r="BS112" s="913"/>
      <c r="BT112" s="913"/>
      <c r="BU112" s="913"/>
      <c r="BV112" s="913">
        <v>7786437</v>
      </c>
      <c r="BW112" s="913"/>
      <c r="BX112" s="913"/>
      <c r="BY112" s="913"/>
      <c r="BZ112" s="913"/>
      <c r="CA112" s="913">
        <v>15621787</v>
      </c>
      <c r="CB112" s="913"/>
      <c r="CC112" s="913"/>
      <c r="CD112" s="913"/>
      <c r="CE112" s="913"/>
      <c r="CF112" s="907">
        <v>49.6</v>
      </c>
      <c r="CG112" s="908"/>
      <c r="CH112" s="908"/>
      <c r="CI112" s="908"/>
      <c r="CJ112" s="908"/>
      <c r="CK112" s="935"/>
      <c r="CL112" s="936"/>
      <c r="CM112" s="909" t="s">
        <v>427</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c r="A113" s="941"/>
      <c r="B113" s="942"/>
      <c r="C113" s="910" t="s">
        <v>428</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633509</v>
      </c>
      <c r="AB113" s="925"/>
      <c r="AC113" s="925"/>
      <c r="AD113" s="925"/>
      <c r="AE113" s="926"/>
      <c r="AF113" s="927">
        <v>567600</v>
      </c>
      <c r="AG113" s="925"/>
      <c r="AH113" s="925"/>
      <c r="AI113" s="925"/>
      <c r="AJ113" s="926"/>
      <c r="AK113" s="927">
        <v>673628</v>
      </c>
      <c r="AL113" s="925"/>
      <c r="AM113" s="925"/>
      <c r="AN113" s="925"/>
      <c r="AO113" s="926"/>
      <c r="AP113" s="928">
        <v>2.1</v>
      </c>
      <c r="AQ113" s="929"/>
      <c r="AR113" s="929"/>
      <c r="AS113" s="929"/>
      <c r="AT113" s="930"/>
      <c r="AU113" s="895"/>
      <c r="AV113" s="896"/>
      <c r="AW113" s="896"/>
      <c r="AX113" s="896"/>
      <c r="AY113" s="896"/>
      <c r="AZ113" s="909" t="s">
        <v>429</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430</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c r="A114" s="941"/>
      <c r="B114" s="942"/>
      <c r="C114" s="910" t="s">
        <v>431</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432</v>
      </c>
      <c r="BA114" s="910"/>
      <c r="BB114" s="910"/>
      <c r="BC114" s="910"/>
      <c r="BD114" s="910"/>
      <c r="BE114" s="910"/>
      <c r="BF114" s="910"/>
      <c r="BG114" s="910"/>
      <c r="BH114" s="910"/>
      <c r="BI114" s="910"/>
      <c r="BJ114" s="910"/>
      <c r="BK114" s="910"/>
      <c r="BL114" s="910"/>
      <c r="BM114" s="910"/>
      <c r="BN114" s="910"/>
      <c r="BO114" s="910"/>
      <c r="BP114" s="911"/>
      <c r="BQ114" s="912">
        <v>5804545</v>
      </c>
      <c r="BR114" s="913"/>
      <c r="BS114" s="913"/>
      <c r="BT114" s="913"/>
      <c r="BU114" s="913"/>
      <c r="BV114" s="913">
        <v>5788356</v>
      </c>
      <c r="BW114" s="913"/>
      <c r="BX114" s="913"/>
      <c r="BY114" s="913"/>
      <c r="BZ114" s="913"/>
      <c r="CA114" s="913">
        <v>5827819</v>
      </c>
      <c r="CB114" s="913"/>
      <c r="CC114" s="913"/>
      <c r="CD114" s="913"/>
      <c r="CE114" s="913"/>
      <c r="CF114" s="907">
        <v>18.5</v>
      </c>
      <c r="CG114" s="908"/>
      <c r="CH114" s="908"/>
      <c r="CI114" s="908"/>
      <c r="CJ114" s="908"/>
      <c r="CK114" s="935"/>
      <c r="CL114" s="936"/>
      <c r="CM114" s="909" t="s">
        <v>433</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c r="A115" s="941"/>
      <c r="B115" s="942"/>
      <c r="C115" s="910" t="s">
        <v>434</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1334</v>
      </c>
      <c r="AB115" s="925"/>
      <c r="AC115" s="925"/>
      <c r="AD115" s="925"/>
      <c r="AE115" s="926"/>
      <c r="AF115" s="927">
        <v>1711</v>
      </c>
      <c r="AG115" s="925"/>
      <c r="AH115" s="925"/>
      <c r="AI115" s="925"/>
      <c r="AJ115" s="926"/>
      <c r="AK115" s="927">
        <v>1764</v>
      </c>
      <c r="AL115" s="925"/>
      <c r="AM115" s="925"/>
      <c r="AN115" s="925"/>
      <c r="AO115" s="926"/>
      <c r="AP115" s="928">
        <v>0</v>
      </c>
      <c r="AQ115" s="929"/>
      <c r="AR115" s="929"/>
      <c r="AS115" s="929"/>
      <c r="AT115" s="930"/>
      <c r="AU115" s="895"/>
      <c r="AV115" s="896"/>
      <c r="AW115" s="896"/>
      <c r="AX115" s="896"/>
      <c r="AY115" s="896"/>
      <c r="AZ115" s="909" t="s">
        <v>435</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436</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c r="A116" s="943"/>
      <c r="B116" s="944"/>
      <c r="C116" s="952" t="s">
        <v>437</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438</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439</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440</v>
      </c>
      <c r="Z117" s="881"/>
      <c r="AA117" s="965">
        <v>7193699</v>
      </c>
      <c r="AB117" s="966"/>
      <c r="AC117" s="966"/>
      <c r="AD117" s="966"/>
      <c r="AE117" s="967"/>
      <c r="AF117" s="968">
        <v>6760729</v>
      </c>
      <c r="AG117" s="966"/>
      <c r="AH117" s="966"/>
      <c r="AI117" s="966"/>
      <c r="AJ117" s="967"/>
      <c r="AK117" s="968">
        <v>6471848</v>
      </c>
      <c r="AL117" s="966"/>
      <c r="AM117" s="966"/>
      <c r="AN117" s="966"/>
      <c r="AO117" s="967"/>
      <c r="AP117" s="969"/>
      <c r="AQ117" s="970"/>
      <c r="AR117" s="970"/>
      <c r="AS117" s="970"/>
      <c r="AT117" s="971"/>
      <c r="AU117" s="895"/>
      <c r="AV117" s="896"/>
      <c r="AW117" s="896"/>
      <c r="AX117" s="896"/>
      <c r="AY117" s="896"/>
      <c r="AZ117" s="961" t="s">
        <v>441</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442</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c r="A118" s="899" t="s">
        <v>416</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413</v>
      </c>
      <c r="AB118" s="880"/>
      <c r="AC118" s="880"/>
      <c r="AD118" s="880"/>
      <c r="AE118" s="881"/>
      <c r="AF118" s="879" t="s">
        <v>414</v>
      </c>
      <c r="AG118" s="880"/>
      <c r="AH118" s="880"/>
      <c r="AI118" s="880"/>
      <c r="AJ118" s="881"/>
      <c r="AK118" s="879" t="s">
        <v>294</v>
      </c>
      <c r="AL118" s="880"/>
      <c r="AM118" s="880"/>
      <c r="AN118" s="880"/>
      <c r="AO118" s="881"/>
      <c r="AP118" s="957" t="s">
        <v>415</v>
      </c>
      <c r="AQ118" s="958"/>
      <c r="AR118" s="958"/>
      <c r="AS118" s="958"/>
      <c r="AT118" s="959"/>
      <c r="AU118" s="895"/>
      <c r="AV118" s="896"/>
      <c r="AW118" s="896"/>
      <c r="AX118" s="896"/>
      <c r="AY118" s="896"/>
      <c r="AZ118" s="960" t="s">
        <v>443</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444</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c r="A119" s="1043" t="s">
        <v>419</v>
      </c>
      <c r="B119" s="934"/>
      <c r="C119" s="916" t="s">
        <v>420</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177</v>
      </c>
      <c r="BA119" s="233"/>
      <c r="BB119" s="233"/>
      <c r="BC119" s="233"/>
      <c r="BD119" s="233"/>
      <c r="BE119" s="233"/>
      <c r="BF119" s="233"/>
      <c r="BG119" s="233"/>
      <c r="BH119" s="233"/>
      <c r="BI119" s="233"/>
      <c r="BJ119" s="233"/>
      <c r="BK119" s="233"/>
      <c r="BL119" s="233"/>
      <c r="BM119" s="233"/>
      <c r="BN119" s="233"/>
      <c r="BO119" s="964" t="s">
        <v>445</v>
      </c>
      <c r="BP119" s="992"/>
      <c r="BQ119" s="986">
        <v>58846735</v>
      </c>
      <c r="BR119" s="987"/>
      <c r="BS119" s="987"/>
      <c r="BT119" s="987"/>
      <c r="BU119" s="987"/>
      <c r="BV119" s="987">
        <v>60178151</v>
      </c>
      <c r="BW119" s="987"/>
      <c r="BX119" s="987"/>
      <c r="BY119" s="987"/>
      <c r="BZ119" s="987"/>
      <c r="CA119" s="987">
        <v>67662247</v>
      </c>
      <c r="CB119" s="987"/>
      <c r="CC119" s="987"/>
      <c r="CD119" s="987"/>
      <c r="CE119" s="987"/>
      <c r="CF119" s="988"/>
      <c r="CG119" s="989"/>
      <c r="CH119" s="989"/>
      <c r="CI119" s="989"/>
      <c r="CJ119" s="990"/>
      <c r="CK119" s="937"/>
      <c r="CL119" s="938"/>
      <c r="CM119" s="960" t="s">
        <v>446</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c r="A120" s="1044"/>
      <c r="B120" s="936"/>
      <c r="C120" s="909" t="s">
        <v>423</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447</v>
      </c>
      <c r="AV120" s="979"/>
      <c r="AW120" s="979"/>
      <c r="AX120" s="979"/>
      <c r="AY120" s="980"/>
      <c r="AZ120" s="916" t="s">
        <v>448</v>
      </c>
      <c r="BA120" s="884"/>
      <c r="BB120" s="884"/>
      <c r="BC120" s="884"/>
      <c r="BD120" s="884"/>
      <c r="BE120" s="884"/>
      <c r="BF120" s="884"/>
      <c r="BG120" s="884"/>
      <c r="BH120" s="884"/>
      <c r="BI120" s="884"/>
      <c r="BJ120" s="884"/>
      <c r="BK120" s="884"/>
      <c r="BL120" s="884"/>
      <c r="BM120" s="884"/>
      <c r="BN120" s="884"/>
      <c r="BO120" s="884"/>
      <c r="BP120" s="885"/>
      <c r="BQ120" s="917">
        <v>25818147</v>
      </c>
      <c r="BR120" s="918"/>
      <c r="BS120" s="918"/>
      <c r="BT120" s="918"/>
      <c r="BU120" s="918"/>
      <c r="BV120" s="918">
        <v>27494069</v>
      </c>
      <c r="BW120" s="918"/>
      <c r="BX120" s="918"/>
      <c r="BY120" s="918"/>
      <c r="BZ120" s="918"/>
      <c r="CA120" s="918">
        <v>29714693</v>
      </c>
      <c r="CB120" s="918"/>
      <c r="CC120" s="918"/>
      <c r="CD120" s="918"/>
      <c r="CE120" s="918"/>
      <c r="CF120" s="931">
        <v>94.4</v>
      </c>
      <c r="CG120" s="932"/>
      <c r="CH120" s="932"/>
      <c r="CI120" s="932"/>
      <c r="CJ120" s="932"/>
      <c r="CK120" s="993" t="s">
        <v>449</v>
      </c>
      <c r="CL120" s="994"/>
      <c r="CM120" s="994"/>
      <c r="CN120" s="994"/>
      <c r="CO120" s="995"/>
      <c r="CP120" s="1001" t="s">
        <v>395</v>
      </c>
      <c r="CQ120" s="1002"/>
      <c r="CR120" s="1002"/>
      <c r="CS120" s="1002"/>
      <c r="CT120" s="1002"/>
      <c r="CU120" s="1002"/>
      <c r="CV120" s="1002"/>
      <c r="CW120" s="1002"/>
      <c r="CX120" s="1002"/>
      <c r="CY120" s="1002"/>
      <c r="CZ120" s="1002"/>
      <c r="DA120" s="1002"/>
      <c r="DB120" s="1002"/>
      <c r="DC120" s="1002"/>
      <c r="DD120" s="1002"/>
      <c r="DE120" s="1002"/>
      <c r="DF120" s="1003"/>
      <c r="DG120" s="917">
        <v>1229137</v>
      </c>
      <c r="DH120" s="918"/>
      <c r="DI120" s="918"/>
      <c r="DJ120" s="918"/>
      <c r="DK120" s="918"/>
      <c r="DL120" s="918">
        <v>4705930</v>
      </c>
      <c r="DM120" s="918"/>
      <c r="DN120" s="918"/>
      <c r="DO120" s="918"/>
      <c r="DP120" s="918"/>
      <c r="DQ120" s="918">
        <v>11746648</v>
      </c>
      <c r="DR120" s="918"/>
      <c r="DS120" s="918"/>
      <c r="DT120" s="918"/>
      <c r="DU120" s="918"/>
      <c r="DV120" s="919">
        <v>37.299999999999997</v>
      </c>
      <c r="DW120" s="919"/>
      <c r="DX120" s="919"/>
      <c r="DY120" s="919"/>
      <c r="DZ120" s="920"/>
    </row>
    <row r="121" spans="1:130" s="212" customFormat="1" ht="26.25" customHeight="1">
      <c r="A121" s="1044"/>
      <c r="B121" s="936"/>
      <c r="C121" s="961" t="s">
        <v>450</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451</v>
      </c>
      <c r="BA121" s="910"/>
      <c r="BB121" s="910"/>
      <c r="BC121" s="910"/>
      <c r="BD121" s="910"/>
      <c r="BE121" s="910"/>
      <c r="BF121" s="910"/>
      <c r="BG121" s="910"/>
      <c r="BH121" s="910"/>
      <c r="BI121" s="910"/>
      <c r="BJ121" s="910"/>
      <c r="BK121" s="910"/>
      <c r="BL121" s="910"/>
      <c r="BM121" s="910"/>
      <c r="BN121" s="910"/>
      <c r="BO121" s="910"/>
      <c r="BP121" s="911"/>
      <c r="BQ121" s="912">
        <v>2230058</v>
      </c>
      <c r="BR121" s="913"/>
      <c r="BS121" s="913"/>
      <c r="BT121" s="913"/>
      <c r="BU121" s="913"/>
      <c r="BV121" s="913">
        <v>2332363</v>
      </c>
      <c r="BW121" s="913"/>
      <c r="BX121" s="913"/>
      <c r="BY121" s="913"/>
      <c r="BZ121" s="913"/>
      <c r="CA121" s="913">
        <v>2861806</v>
      </c>
      <c r="CB121" s="913"/>
      <c r="CC121" s="913"/>
      <c r="CD121" s="913"/>
      <c r="CE121" s="913"/>
      <c r="CF121" s="907">
        <v>9.1</v>
      </c>
      <c r="CG121" s="908"/>
      <c r="CH121" s="908"/>
      <c r="CI121" s="908"/>
      <c r="CJ121" s="908"/>
      <c r="CK121" s="996"/>
      <c r="CL121" s="997"/>
      <c r="CM121" s="997"/>
      <c r="CN121" s="997"/>
      <c r="CO121" s="998"/>
      <c r="CP121" s="1006" t="s">
        <v>396</v>
      </c>
      <c r="CQ121" s="1007"/>
      <c r="CR121" s="1007"/>
      <c r="CS121" s="1007"/>
      <c r="CT121" s="1007"/>
      <c r="CU121" s="1007"/>
      <c r="CV121" s="1007"/>
      <c r="CW121" s="1007"/>
      <c r="CX121" s="1007"/>
      <c r="CY121" s="1007"/>
      <c r="CZ121" s="1007"/>
      <c r="DA121" s="1007"/>
      <c r="DB121" s="1007"/>
      <c r="DC121" s="1007"/>
      <c r="DD121" s="1007"/>
      <c r="DE121" s="1007"/>
      <c r="DF121" s="1008"/>
      <c r="DG121" s="912">
        <v>2947706</v>
      </c>
      <c r="DH121" s="913"/>
      <c r="DI121" s="913"/>
      <c r="DJ121" s="913"/>
      <c r="DK121" s="913"/>
      <c r="DL121" s="913">
        <v>2825053</v>
      </c>
      <c r="DM121" s="913"/>
      <c r="DN121" s="913"/>
      <c r="DO121" s="913"/>
      <c r="DP121" s="913"/>
      <c r="DQ121" s="913">
        <v>3284277</v>
      </c>
      <c r="DR121" s="913"/>
      <c r="DS121" s="913"/>
      <c r="DT121" s="913"/>
      <c r="DU121" s="913"/>
      <c r="DV121" s="914">
        <v>10.4</v>
      </c>
      <c r="DW121" s="914"/>
      <c r="DX121" s="914"/>
      <c r="DY121" s="914"/>
      <c r="DZ121" s="915"/>
    </row>
    <row r="122" spans="1:130" s="212" customFormat="1" ht="26.25" customHeight="1">
      <c r="A122" s="1044"/>
      <c r="B122" s="936"/>
      <c r="C122" s="909" t="s">
        <v>433</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452</v>
      </c>
      <c r="BA122" s="952"/>
      <c r="BB122" s="952"/>
      <c r="BC122" s="952"/>
      <c r="BD122" s="952"/>
      <c r="BE122" s="952"/>
      <c r="BF122" s="952"/>
      <c r="BG122" s="952"/>
      <c r="BH122" s="952"/>
      <c r="BI122" s="952"/>
      <c r="BJ122" s="952"/>
      <c r="BK122" s="952"/>
      <c r="BL122" s="952"/>
      <c r="BM122" s="952"/>
      <c r="BN122" s="952"/>
      <c r="BO122" s="952"/>
      <c r="BP122" s="953"/>
      <c r="BQ122" s="986">
        <v>40389613</v>
      </c>
      <c r="BR122" s="987"/>
      <c r="BS122" s="987"/>
      <c r="BT122" s="987"/>
      <c r="BU122" s="987"/>
      <c r="BV122" s="987">
        <v>40340364</v>
      </c>
      <c r="BW122" s="987"/>
      <c r="BX122" s="987"/>
      <c r="BY122" s="987"/>
      <c r="BZ122" s="987"/>
      <c r="CA122" s="987">
        <v>42143346</v>
      </c>
      <c r="CB122" s="987"/>
      <c r="CC122" s="987"/>
      <c r="CD122" s="987"/>
      <c r="CE122" s="987"/>
      <c r="CF122" s="1004">
        <v>133.80000000000001</v>
      </c>
      <c r="CG122" s="1005"/>
      <c r="CH122" s="1005"/>
      <c r="CI122" s="1005"/>
      <c r="CJ122" s="1005"/>
      <c r="CK122" s="996"/>
      <c r="CL122" s="997"/>
      <c r="CM122" s="997"/>
      <c r="CN122" s="997"/>
      <c r="CO122" s="998"/>
      <c r="CP122" s="1006" t="s">
        <v>392</v>
      </c>
      <c r="CQ122" s="1007"/>
      <c r="CR122" s="1007"/>
      <c r="CS122" s="1007"/>
      <c r="CT122" s="1007"/>
      <c r="CU122" s="1007"/>
      <c r="CV122" s="1007"/>
      <c r="CW122" s="1007"/>
      <c r="CX122" s="1007"/>
      <c r="CY122" s="1007"/>
      <c r="CZ122" s="1007"/>
      <c r="DA122" s="1007"/>
      <c r="DB122" s="1007"/>
      <c r="DC122" s="1007"/>
      <c r="DD122" s="1007"/>
      <c r="DE122" s="1007"/>
      <c r="DF122" s="1008"/>
      <c r="DG122" s="912">
        <v>269975</v>
      </c>
      <c r="DH122" s="913"/>
      <c r="DI122" s="913"/>
      <c r="DJ122" s="913"/>
      <c r="DK122" s="913"/>
      <c r="DL122" s="913">
        <v>255454</v>
      </c>
      <c r="DM122" s="913"/>
      <c r="DN122" s="913"/>
      <c r="DO122" s="913"/>
      <c r="DP122" s="913"/>
      <c r="DQ122" s="913">
        <v>590862</v>
      </c>
      <c r="DR122" s="913"/>
      <c r="DS122" s="913"/>
      <c r="DT122" s="913"/>
      <c r="DU122" s="913"/>
      <c r="DV122" s="914">
        <v>1.9</v>
      </c>
      <c r="DW122" s="914"/>
      <c r="DX122" s="914"/>
      <c r="DY122" s="914"/>
      <c r="DZ122" s="915"/>
    </row>
    <row r="123" spans="1:130" s="212" customFormat="1" ht="26.25" customHeight="1">
      <c r="A123" s="1044"/>
      <c r="B123" s="936"/>
      <c r="C123" s="909" t="s">
        <v>439</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177</v>
      </c>
      <c r="BA123" s="233"/>
      <c r="BB123" s="233"/>
      <c r="BC123" s="233"/>
      <c r="BD123" s="233"/>
      <c r="BE123" s="233"/>
      <c r="BF123" s="233"/>
      <c r="BG123" s="233"/>
      <c r="BH123" s="233"/>
      <c r="BI123" s="233"/>
      <c r="BJ123" s="233"/>
      <c r="BK123" s="233"/>
      <c r="BL123" s="233"/>
      <c r="BM123" s="233"/>
      <c r="BN123" s="233"/>
      <c r="BO123" s="964" t="s">
        <v>453</v>
      </c>
      <c r="BP123" s="992"/>
      <c r="BQ123" s="1050">
        <v>68437818</v>
      </c>
      <c r="BR123" s="1051"/>
      <c r="BS123" s="1051"/>
      <c r="BT123" s="1051"/>
      <c r="BU123" s="1051"/>
      <c r="BV123" s="1051">
        <v>70166796</v>
      </c>
      <c r="BW123" s="1051"/>
      <c r="BX123" s="1051"/>
      <c r="BY123" s="1051"/>
      <c r="BZ123" s="1051"/>
      <c r="CA123" s="1051">
        <v>74719845</v>
      </c>
      <c r="CB123" s="1051"/>
      <c r="CC123" s="1051"/>
      <c r="CD123" s="1051"/>
      <c r="CE123" s="1051"/>
      <c r="CF123" s="988"/>
      <c r="CG123" s="989"/>
      <c r="CH123" s="989"/>
      <c r="CI123" s="989"/>
      <c r="CJ123" s="990"/>
      <c r="CK123" s="996"/>
      <c r="CL123" s="997"/>
      <c r="CM123" s="997"/>
      <c r="CN123" s="997"/>
      <c r="CO123" s="998"/>
      <c r="CP123" s="1006" t="s">
        <v>397</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c r="A124" s="1044"/>
      <c r="B124" s="936"/>
      <c r="C124" s="909" t="s">
        <v>442</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454</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455</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c r="A125" s="1044"/>
      <c r="B125" s="936"/>
      <c r="C125" s="909" t="s">
        <v>444</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456</v>
      </c>
      <c r="CL125" s="994"/>
      <c r="CM125" s="994"/>
      <c r="CN125" s="994"/>
      <c r="CO125" s="995"/>
      <c r="CP125" s="916" t="s">
        <v>457</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c r="A126" s="1044"/>
      <c r="B126" s="936"/>
      <c r="C126" s="909" t="s">
        <v>446</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458</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c r="A127" s="1045"/>
      <c r="B127" s="938"/>
      <c r="C127" s="960" t="s">
        <v>459</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1334</v>
      </c>
      <c r="AB127" s="946"/>
      <c r="AC127" s="946"/>
      <c r="AD127" s="946"/>
      <c r="AE127" s="947"/>
      <c r="AF127" s="948">
        <v>1711</v>
      </c>
      <c r="AG127" s="946"/>
      <c r="AH127" s="946"/>
      <c r="AI127" s="946"/>
      <c r="AJ127" s="947"/>
      <c r="AK127" s="948">
        <v>1764</v>
      </c>
      <c r="AL127" s="946"/>
      <c r="AM127" s="946"/>
      <c r="AN127" s="946"/>
      <c r="AO127" s="947"/>
      <c r="AP127" s="949">
        <v>0</v>
      </c>
      <c r="AQ127" s="950"/>
      <c r="AR127" s="950"/>
      <c r="AS127" s="950"/>
      <c r="AT127" s="951"/>
      <c r="AU127" s="214"/>
      <c r="AV127" s="214"/>
      <c r="AW127" s="214"/>
      <c r="AX127" s="1018" t="s">
        <v>460</v>
      </c>
      <c r="AY127" s="1019"/>
      <c r="AZ127" s="1019"/>
      <c r="BA127" s="1019"/>
      <c r="BB127" s="1019"/>
      <c r="BC127" s="1019"/>
      <c r="BD127" s="1019"/>
      <c r="BE127" s="1020"/>
      <c r="BF127" s="1021" t="s">
        <v>461</v>
      </c>
      <c r="BG127" s="1019"/>
      <c r="BH127" s="1019"/>
      <c r="BI127" s="1019"/>
      <c r="BJ127" s="1019"/>
      <c r="BK127" s="1019"/>
      <c r="BL127" s="1020"/>
      <c r="BM127" s="1021" t="s">
        <v>462</v>
      </c>
      <c r="BN127" s="1019"/>
      <c r="BO127" s="1019"/>
      <c r="BP127" s="1019"/>
      <c r="BQ127" s="1019"/>
      <c r="BR127" s="1019"/>
      <c r="BS127" s="1020"/>
      <c r="BT127" s="1021" t="s">
        <v>463</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464</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c r="A128" s="1028" t="s">
        <v>465</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466</v>
      </c>
      <c r="X128" s="1030"/>
      <c r="Y128" s="1030"/>
      <c r="Z128" s="1031"/>
      <c r="AA128" s="1032">
        <v>465125</v>
      </c>
      <c r="AB128" s="1033"/>
      <c r="AC128" s="1033"/>
      <c r="AD128" s="1033"/>
      <c r="AE128" s="1034"/>
      <c r="AF128" s="1035">
        <v>520535</v>
      </c>
      <c r="AG128" s="1033"/>
      <c r="AH128" s="1033"/>
      <c r="AI128" s="1033"/>
      <c r="AJ128" s="1034"/>
      <c r="AK128" s="1035">
        <v>504778</v>
      </c>
      <c r="AL128" s="1033"/>
      <c r="AM128" s="1033"/>
      <c r="AN128" s="1033"/>
      <c r="AO128" s="1034"/>
      <c r="AP128" s="1036"/>
      <c r="AQ128" s="1037"/>
      <c r="AR128" s="1037"/>
      <c r="AS128" s="1037"/>
      <c r="AT128" s="1038"/>
      <c r="AU128" s="214"/>
      <c r="AV128" s="214"/>
      <c r="AW128" s="214"/>
      <c r="AX128" s="883" t="s">
        <v>467</v>
      </c>
      <c r="AY128" s="884"/>
      <c r="AZ128" s="884"/>
      <c r="BA128" s="884"/>
      <c r="BB128" s="884"/>
      <c r="BC128" s="884"/>
      <c r="BD128" s="884"/>
      <c r="BE128" s="885"/>
      <c r="BF128" s="1039" t="s">
        <v>122</v>
      </c>
      <c r="BG128" s="1040"/>
      <c r="BH128" s="1040"/>
      <c r="BI128" s="1040"/>
      <c r="BJ128" s="1040"/>
      <c r="BK128" s="1040"/>
      <c r="BL128" s="1041"/>
      <c r="BM128" s="1039">
        <v>11.58</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468</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469</v>
      </c>
      <c r="X129" s="1058"/>
      <c r="Y129" s="1058"/>
      <c r="Z129" s="1059"/>
      <c r="AA129" s="945">
        <v>34669626</v>
      </c>
      <c r="AB129" s="946"/>
      <c r="AC129" s="946"/>
      <c r="AD129" s="946"/>
      <c r="AE129" s="947"/>
      <c r="AF129" s="948">
        <v>35275325</v>
      </c>
      <c r="AG129" s="946"/>
      <c r="AH129" s="946"/>
      <c r="AI129" s="946"/>
      <c r="AJ129" s="947"/>
      <c r="AK129" s="948">
        <v>35893449</v>
      </c>
      <c r="AL129" s="946"/>
      <c r="AM129" s="946"/>
      <c r="AN129" s="946"/>
      <c r="AO129" s="947"/>
      <c r="AP129" s="1060"/>
      <c r="AQ129" s="1061"/>
      <c r="AR129" s="1061"/>
      <c r="AS129" s="1061"/>
      <c r="AT129" s="1062"/>
      <c r="AU129" s="215"/>
      <c r="AV129" s="215"/>
      <c r="AW129" s="215"/>
      <c r="AX129" s="1052" t="s">
        <v>470</v>
      </c>
      <c r="AY129" s="910"/>
      <c r="AZ129" s="910"/>
      <c r="BA129" s="910"/>
      <c r="BB129" s="910"/>
      <c r="BC129" s="910"/>
      <c r="BD129" s="910"/>
      <c r="BE129" s="911"/>
      <c r="BF129" s="1053" t="s">
        <v>122</v>
      </c>
      <c r="BG129" s="1054"/>
      <c r="BH129" s="1054"/>
      <c r="BI129" s="1054"/>
      <c r="BJ129" s="1054"/>
      <c r="BK129" s="1054"/>
      <c r="BL129" s="1055"/>
      <c r="BM129" s="1053">
        <v>16.579999999999998</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c r="A130" s="921" t="s">
        <v>471</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472</v>
      </c>
      <c r="X130" s="1058"/>
      <c r="Y130" s="1058"/>
      <c r="Z130" s="1059"/>
      <c r="AA130" s="945">
        <v>4926599</v>
      </c>
      <c r="AB130" s="946"/>
      <c r="AC130" s="946"/>
      <c r="AD130" s="946"/>
      <c r="AE130" s="947"/>
      <c r="AF130" s="948">
        <v>4658789</v>
      </c>
      <c r="AG130" s="946"/>
      <c r="AH130" s="946"/>
      <c r="AI130" s="946"/>
      <c r="AJ130" s="947"/>
      <c r="AK130" s="948">
        <v>4400353</v>
      </c>
      <c r="AL130" s="946"/>
      <c r="AM130" s="946"/>
      <c r="AN130" s="946"/>
      <c r="AO130" s="947"/>
      <c r="AP130" s="1060"/>
      <c r="AQ130" s="1061"/>
      <c r="AR130" s="1061"/>
      <c r="AS130" s="1061"/>
      <c r="AT130" s="1062"/>
      <c r="AU130" s="215"/>
      <c r="AV130" s="215"/>
      <c r="AW130" s="215"/>
      <c r="AX130" s="1052" t="s">
        <v>473</v>
      </c>
      <c r="AY130" s="910"/>
      <c r="AZ130" s="910"/>
      <c r="BA130" s="910"/>
      <c r="BB130" s="910"/>
      <c r="BC130" s="910"/>
      <c r="BD130" s="910"/>
      <c r="BE130" s="911"/>
      <c r="BF130" s="1088">
        <v>5.3</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474</v>
      </c>
      <c r="X131" s="1095"/>
      <c r="Y131" s="1095"/>
      <c r="Z131" s="1096"/>
      <c r="AA131" s="991">
        <v>29743027</v>
      </c>
      <c r="AB131" s="973"/>
      <c r="AC131" s="973"/>
      <c r="AD131" s="973"/>
      <c r="AE131" s="974"/>
      <c r="AF131" s="972">
        <v>30616536</v>
      </c>
      <c r="AG131" s="973"/>
      <c r="AH131" s="973"/>
      <c r="AI131" s="973"/>
      <c r="AJ131" s="974"/>
      <c r="AK131" s="972">
        <v>31493096</v>
      </c>
      <c r="AL131" s="973"/>
      <c r="AM131" s="973"/>
      <c r="AN131" s="973"/>
      <c r="AO131" s="974"/>
      <c r="AP131" s="1097"/>
      <c r="AQ131" s="1098"/>
      <c r="AR131" s="1098"/>
      <c r="AS131" s="1098"/>
      <c r="AT131" s="1099"/>
      <c r="AU131" s="215"/>
      <c r="AV131" s="215"/>
      <c r="AW131" s="215"/>
      <c r="AX131" s="1070" t="s">
        <v>475</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c r="A132" s="1077" t="s">
        <v>476</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477</v>
      </c>
      <c r="W132" s="1081"/>
      <c r="X132" s="1081"/>
      <c r="Y132" s="1081"/>
      <c r="Z132" s="1082"/>
      <c r="AA132" s="1083">
        <v>6.0584788500000002</v>
      </c>
      <c r="AB132" s="1084"/>
      <c r="AC132" s="1084"/>
      <c r="AD132" s="1084"/>
      <c r="AE132" s="1085"/>
      <c r="AF132" s="1086">
        <v>5.1651989629999999</v>
      </c>
      <c r="AG132" s="1084"/>
      <c r="AH132" s="1084"/>
      <c r="AI132" s="1084"/>
      <c r="AJ132" s="1085"/>
      <c r="AK132" s="1086">
        <v>4.9747951109999997</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478</v>
      </c>
      <c r="W133" s="1064"/>
      <c r="X133" s="1064"/>
      <c r="Y133" s="1064"/>
      <c r="Z133" s="1065"/>
      <c r="AA133" s="1066">
        <v>6.5</v>
      </c>
      <c r="AB133" s="1067"/>
      <c r="AC133" s="1067"/>
      <c r="AD133" s="1067"/>
      <c r="AE133" s="1068"/>
      <c r="AF133" s="1066">
        <v>6</v>
      </c>
      <c r="AG133" s="1067"/>
      <c r="AH133" s="1067"/>
      <c r="AI133" s="1067"/>
      <c r="AJ133" s="1068"/>
      <c r="AK133" s="1066">
        <v>5.3</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3BhQ5Da4+LokPa3iF1r/i0jmk3KJ+Bg5JXUQr0IL5fC2Rzf07/x8EwJozYG3k1rNPL1f3MQpYWMfIQLfqW2QDg==" saltValue="fU4tl8eCnwv9HgC2MPQ4i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cols>
    <col min="1" max="120" width="2.75" style="242" customWidth="1"/>
    <col min="121" max="121" width="0" style="241" hidden="1" customWidth="1"/>
    <col min="122" max="16384" width="9" style="241" hidden="1"/>
  </cols>
  <sheetData>
    <row r="1" spans="1:120">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row r="3" spans="1:120"/>
    <row r="4" spans="1:120"/>
    <row r="5" spans="1:120"/>
    <row r="6" spans="1:120"/>
    <row r="7" spans="1:120"/>
    <row r="8" spans="1:120"/>
    <row r="9" spans="1:120"/>
    <row r="10" spans="1:120"/>
    <row r="11" spans="1:120"/>
    <row r="12" spans="1:120"/>
    <row r="13" spans="1:120"/>
    <row r="14" spans="1:120"/>
    <row r="15" spans="1:120"/>
    <row r="16" spans="1:120">
      <c r="DP16" s="241"/>
    </row>
    <row r="17" spans="119:120">
      <c r="DP17" s="241"/>
    </row>
    <row r="18" spans="119:120"/>
    <row r="19" spans="119:120"/>
    <row r="20" spans="119:120">
      <c r="DO20" s="241"/>
      <c r="DP20" s="241"/>
    </row>
    <row r="21" spans="119:120">
      <c r="DP21" s="241"/>
    </row>
    <row r="22" spans="119:120"/>
    <row r="23" spans="119:120">
      <c r="DO23" s="241"/>
      <c r="DP23" s="241"/>
    </row>
    <row r="24" spans="119:120">
      <c r="DP24" s="241"/>
    </row>
    <row r="25" spans="119:120">
      <c r="DP25" s="241"/>
    </row>
    <row r="26" spans="119:120">
      <c r="DO26" s="241"/>
      <c r="DP26" s="241"/>
    </row>
    <row r="27" spans="119:120"/>
    <row r="28" spans="119:120">
      <c r="DO28" s="241"/>
      <c r="DP28" s="241"/>
    </row>
    <row r="29" spans="119:120">
      <c r="DP29" s="241"/>
    </row>
    <row r="30" spans="119:120"/>
    <row r="31" spans="119:120">
      <c r="DO31" s="241"/>
      <c r="DP31" s="241"/>
    </row>
    <row r="32" spans="119:120"/>
    <row r="33" spans="98:120">
      <c r="DO33" s="241"/>
      <c r="DP33" s="241"/>
    </row>
    <row r="34" spans="98:120">
      <c r="DM34" s="241"/>
    </row>
    <row r="35" spans="98:120">
      <c r="CT35" s="241"/>
      <c r="CU35" s="241"/>
      <c r="CV35" s="241"/>
      <c r="CY35" s="241"/>
      <c r="CZ35" s="241"/>
      <c r="DA35" s="241"/>
      <c r="DD35" s="241"/>
      <c r="DE35" s="241"/>
      <c r="DF35" s="241"/>
      <c r="DI35" s="241"/>
      <c r="DJ35" s="241"/>
      <c r="DK35" s="241"/>
      <c r="DM35" s="241"/>
      <c r="DN35" s="241"/>
      <c r="DO35" s="241"/>
      <c r="DP35" s="241"/>
    </row>
    <row r="36" spans="98:120"/>
    <row r="37" spans="98:120">
      <c r="CW37" s="241"/>
      <c r="DB37" s="241"/>
      <c r="DG37" s="241"/>
      <c r="DL37" s="241"/>
      <c r="DP37" s="241"/>
    </row>
    <row r="38" spans="98:120">
      <c r="CT38" s="241"/>
      <c r="CU38" s="241"/>
      <c r="CV38" s="241"/>
      <c r="CW38" s="241"/>
      <c r="CY38" s="241"/>
      <c r="CZ38" s="241"/>
      <c r="DA38" s="241"/>
      <c r="DB38" s="241"/>
      <c r="DD38" s="241"/>
      <c r="DE38" s="241"/>
      <c r="DF38" s="241"/>
      <c r="DG38" s="241"/>
      <c r="DI38" s="241"/>
      <c r="DJ38" s="241"/>
      <c r="DK38" s="241"/>
      <c r="DL38" s="241"/>
      <c r="DN38" s="241"/>
      <c r="DO38" s="241"/>
      <c r="DP38" s="241"/>
    </row>
    <row r="39" spans="98:120"/>
    <row r="40" spans="98:120"/>
    <row r="41" spans="98:120"/>
    <row r="42" spans="98:120"/>
    <row r="43" spans="98:120"/>
    <row r="44" spans="98:120"/>
    <row r="45" spans="98:120"/>
    <row r="46" spans="98:120"/>
    <row r="47" spans="98:120"/>
    <row r="48" spans="98:120"/>
    <row r="49" spans="22:120">
      <c r="DN49" s="241"/>
      <c r="DO49" s="241"/>
      <c r="DP49" s="241"/>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41"/>
      <c r="CS63" s="241"/>
      <c r="CX63" s="241"/>
      <c r="DC63" s="241"/>
      <c r="DH63" s="241"/>
    </row>
    <row r="64" spans="22:120">
      <c r="V64" s="241"/>
    </row>
    <row r="65" spans="15:120">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c r="Q66" s="241"/>
      <c r="S66" s="241"/>
      <c r="U66" s="241"/>
      <c r="DM66" s="241"/>
    </row>
    <row r="67" spans="15:120">
      <c r="O67" s="241"/>
      <c r="P67" s="241"/>
      <c r="R67" s="241"/>
      <c r="T67" s="241"/>
      <c r="Y67" s="241"/>
      <c r="CT67" s="241"/>
      <c r="CV67" s="241"/>
      <c r="CW67" s="241"/>
      <c r="CY67" s="241"/>
      <c r="DA67" s="241"/>
      <c r="DB67" s="241"/>
      <c r="DD67" s="241"/>
      <c r="DF67" s="241"/>
      <c r="DG67" s="241"/>
      <c r="DI67" s="241"/>
      <c r="DK67" s="241"/>
      <c r="DL67" s="241"/>
      <c r="DN67" s="241"/>
      <c r="DO67" s="241"/>
      <c r="DP67" s="241"/>
    </row>
    <row r="68" spans="15:120"/>
    <row r="69" spans="15:120"/>
    <row r="70" spans="15:120"/>
    <row r="71" spans="15:120"/>
    <row r="72" spans="15:120">
      <c r="DP72" s="241"/>
    </row>
    <row r="73" spans="15:120">
      <c r="DP73" s="241"/>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41"/>
      <c r="CX96" s="241"/>
      <c r="DC96" s="241"/>
      <c r="DH96" s="241"/>
    </row>
    <row r="97" spans="24:120">
      <c r="CS97" s="241"/>
      <c r="CX97" s="241"/>
      <c r="DC97" s="241"/>
      <c r="DH97" s="241"/>
      <c r="DP97" s="242" t="s">
        <v>479</v>
      </c>
    </row>
    <row r="98" spans="24:120" hidden="1">
      <c r="CS98" s="241"/>
      <c r="CX98" s="241"/>
      <c r="DC98" s="241"/>
      <c r="DH98" s="241"/>
    </row>
    <row r="99" spans="24:120" hidden="1">
      <c r="CS99" s="241"/>
      <c r="CX99" s="241"/>
      <c r="DC99" s="241"/>
      <c r="DH99" s="241"/>
    </row>
    <row r="101" spans="24:120" ht="12" hidden="1" customHeight="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c r="CU102" s="241"/>
      <c r="CZ102" s="241"/>
      <c r="DE102" s="241"/>
      <c r="DJ102" s="241"/>
      <c r="DM102" s="241"/>
    </row>
    <row r="103" spans="24:120" hidden="1">
      <c r="CT103" s="241"/>
      <c r="CV103" s="241"/>
      <c r="CW103" s="241"/>
      <c r="CY103" s="241"/>
      <c r="DA103" s="241"/>
      <c r="DB103" s="241"/>
      <c r="DD103" s="241"/>
      <c r="DF103" s="241"/>
      <c r="DG103" s="241"/>
      <c r="DI103" s="241"/>
      <c r="DK103" s="241"/>
      <c r="DL103" s="241"/>
      <c r="DM103" s="241"/>
      <c r="DN103" s="241"/>
      <c r="DO103" s="241"/>
      <c r="DP103" s="241"/>
    </row>
    <row r="104" spans="24:120" hidden="1">
      <c r="CV104" s="241"/>
      <c r="CW104" s="241"/>
      <c r="DA104" s="241"/>
      <c r="DB104" s="241"/>
      <c r="DF104" s="241"/>
      <c r="DG104" s="241"/>
      <c r="DK104" s="241"/>
      <c r="DL104" s="241"/>
      <c r="DN104" s="241"/>
      <c r="DO104" s="241"/>
      <c r="DP104" s="241"/>
    </row>
    <row r="105" spans="24:120" ht="12.75" hidden="1" customHeight="1"/>
  </sheetData>
  <sheetProtection algorithmName="SHA-512" hashValue="ve5WJUYlJKUxC4f/Tbi41QUHG/JvnDBu1deZFKtndvUDPAtoTzHXNfYRgvpMyWfpVfymncxa0O/7J1WSuPfTpQ==" saltValue="1hovrapvxAicWG8txDxnu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cols>
    <col min="1" max="116" width="2.625" style="242" customWidth="1"/>
    <col min="117" max="16384" width="9" style="241" hidden="1"/>
  </cols>
  <sheetData>
    <row r="1" spans="2:11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row r="3" spans="2:116"/>
    <row r="4" spans="2:116">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row r="7" spans="2:116"/>
    <row r="8" spans="2:116"/>
    <row r="9" spans="2:116"/>
    <row r="10" spans="2:116"/>
    <row r="11" spans="2:116"/>
    <row r="12" spans="2:116"/>
    <row r="13" spans="2:116"/>
    <row r="14" spans="2:116"/>
    <row r="15" spans="2:116"/>
    <row r="16" spans="2:116"/>
    <row r="17" spans="9:116"/>
    <row r="18" spans="9:116">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row r="20" spans="9:116"/>
    <row r="21" spans="9:116">
      <c r="DL21" s="241"/>
    </row>
    <row r="22" spans="9:116">
      <c r="DI22" s="241"/>
      <c r="DJ22" s="241"/>
      <c r="DK22" s="241"/>
      <c r="DL22" s="241"/>
    </row>
    <row r="23" spans="9:116">
      <c r="CY23" s="241"/>
      <c r="CZ23" s="241"/>
      <c r="DA23" s="241"/>
      <c r="DB23" s="241"/>
      <c r="DC23" s="241"/>
      <c r="DD23" s="241"/>
      <c r="DE23" s="241"/>
      <c r="DF23" s="241"/>
      <c r="DG23" s="241"/>
      <c r="DH23" s="241"/>
      <c r="DI23" s="241"/>
      <c r="DJ23" s="241"/>
      <c r="DK23" s="241"/>
      <c r="DL23" s="241"/>
    </row>
    <row r="24" spans="9:116"/>
    <row r="25" spans="9:116"/>
    <row r="26" spans="9:116"/>
    <row r="27" spans="9:116"/>
    <row r="28" spans="9:116"/>
    <row r="29" spans="9:116"/>
    <row r="30" spans="9:116"/>
    <row r="31" spans="9:116"/>
    <row r="32" spans="9:116"/>
    <row r="33" spans="15:116"/>
    <row r="34" spans="15:116"/>
    <row r="35" spans="15:116">
      <c r="CZ35" s="241"/>
      <c r="DA35" s="241"/>
      <c r="DB35" s="241"/>
      <c r="DC35" s="241"/>
      <c r="DD35" s="241"/>
      <c r="DE35" s="241"/>
      <c r="DF35" s="241"/>
      <c r="DG35" s="241"/>
      <c r="DH35" s="241"/>
      <c r="DI35" s="241"/>
      <c r="DJ35" s="241"/>
      <c r="DK35" s="241"/>
      <c r="DL35" s="241"/>
    </row>
    <row r="36" spans="15:116"/>
    <row r="37" spans="15:116">
      <c r="DL37" s="241"/>
    </row>
    <row r="38" spans="15:116">
      <c r="DI38" s="241"/>
      <c r="DJ38" s="241"/>
      <c r="DK38" s="241"/>
      <c r="DL38" s="241"/>
    </row>
    <row r="39" spans="15:116"/>
    <row r="40" spans="15:116"/>
    <row r="41" spans="15:116"/>
    <row r="42" spans="15:116"/>
    <row r="43" spans="15:116">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c r="DL44" s="241"/>
    </row>
    <row r="45" spans="15:116"/>
    <row r="46" spans="15:116">
      <c r="DA46" s="241"/>
      <c r="DB46" s="241"/>
      <c r="DC46" s="241"/>
      <c r="DD46" s="241"/>
      <c r="DE46" s="241"/>
      <c r="DF46" s="241"/>
      <c r="DG46" s="241"/>
      <c r="DH46" s="241"/>
      <c r="DI46" s="241"/>
      <c r="DJ46" s="241"/>
      <c r="DK46" s="241"/>
      <c r="DL46" s="241"/>
    </row>
    <row r="47" spans="15:116"/>
    <row r="48" spans="15:116"/>
    <row r="49" spans="104:116"/>
    <row r="50" spans="104:116">
      <c r="CZ50" s="241"/>
      <c r="DA50" s="241"/>
      <c r="DB50" s="241"/>
      <c r="DC50" s="241"/>
      <c r="DD50" s="241"/>
      <c r="DE50" s="241"/>
      <c r="DF50" s="241"/>
      <c r="DG50" s="241"/>
      <c r="DH50" s="241"/>
      <c r="DI50" s="241"/>
      <c r="DJ50" s="241"/>
      <c r="DK50" s="241"/>
      <c r="DL50" s="241"/>
    </row>
    <row r="51" spans="104:116"/>
    <row r="52" spans="104:116"/>
    <row r="53" spans="104:116">
      <c r="DL53" s="241"/>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41"/>
      <c r="DD67" s="241"/>
      <c r="DE67" s="241"/>
      <c r="DF67" s="241"/>
      <c r="DG67" s="241"/>
      <c r="DH67" s="241"/>
      <c r="DI67" s="241"/>
      <c r="DJ67" s="241"/>
      <c r="DK67" s="241"/>
      <c r="DL67" s="241"/>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iUpGZ9XLKeEQRx6uqfPQfViIIDjVto2nnyKJ2waTtalrCc3l1hvqmaShzfQBj4CSkrCjIzvU0PPW5l+kpbgZYQ==" saltValue="EeZx4jcLnEXvLU0KUi/zF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c r="AS1" s="243"/>
      <c r="AT1" s="243"/>
    </row>
    <row r="2" spans="1:46">
      <c r="AS2" s="243"/>
      <c r="AT2" s="243"/>
    </row>
    <row r="3" spans="1:46">
      <c r="AS3" s="243"/>
      <c r="AT3" s="243"/>
    </row>
    <row r="4" spans="1:46">
      <c r="AS4" s="243"/>
      <c r="AT4" s="243"/>
    </row>
    <row r="5" spans="1:46" ht="17.25">
      <c r="A5" s="244" t="s">
        <v>480</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c r="A6" s="247"/>
      <c r="AK6" s="248" t="s">
        <v>481</v>
      </c>
      <c r="AL6" s="248"/>
      <c r="AM6" s="248"/>
      <c r="AN6" s="248"/>
    </row>
    <row r="7" spans="1:46" ht="13.5" customHeight="1">
      <c r="A7" s="247"/>
      <c r="AK7" s="250"/>
      <c r="AL7" s="251"/>
      <c r="AM7" s="251"/>
      <c r="AN7" s="252"/>
      <c r="AO7" s="1101" t="s">
        <v>482</v>
      </c>
      <c r="AP7" s="253"/>
      <c r="AQ7" s="254" t="s">
        <v>483</v>
      </c>
      <c r="AR7" s="255"/>
    </row>
    <row r="8" spans="1:46">
      <c r="A8" s="247"/>
      <c r="AK8" s="256"/>
      <c r="AL8" s="257"/>
      <c r="AM8" s="257"/>
      <c r="AN8" s="258"/>
      <c r="AO8" s="1102"/>
      <c r="AP8" s="259" t="s">
        <v>484</v>
      </c>
      <c r="AQ8" s="260" t="s">
        <v>485</v>
      </c>
      <c r="AR8" s="261" t="s">
        <v>486</v>
      </c>
    </row>
    <row r="9" spans="1:46">
      <c r="A9" s="247"/>
      <c r="AK9" s="1103" t="s">
        <v>487</v>
      </c>
      <c r="AL9" s="1104"/>
      <c r="AM9" s="1104"/>
      <c r="AN9" s="1105"/>
      <c r="AO9" s="262">
        <v>10844124</v>
      </c>
      <c r="AP9" s="262">
        <v>88113</v>
      </c>
      <c r="AQ9" s="263">
        <v>68274</v>
      </c>
      <c r="AR9" s="264">
        <v>29.1</v>
      </c>
    </row>
    <row r="10" spans="1:46" ht="13.5" customHeight="1">
      <c r="A10" s="247"/>
      <c r="AK10" s="1103" t="s">
        <v>488</v>
      </c>
      <c r="AL10" s="1104"/>
      <c r="AM10" s="1104"/>
      <c r="AN10" s="1105"/>
      <c r="AO10" s="265">
        <v>3385</v>
      </c>
      <c r="AP10" s="265">
        <v>28</v>
      </c>
      <c r="AQ10" s="266">
        <v>4860</v>
      </c>
      <c r="AR10" s="267">
        <v>-99.4</v>
      </c>
    </row>
    <row r="11" spans="1:46" ht="13.5" customHeight="1">
      <c r="A11" s="247"/>
      <c r="AK11" s="1103" t="s">
        <v>489</v>
      </c>
      <c r="AL11" s="1104"/>
      <c r="AM11" s="1104"/>
      <c r="AN11" s="1105"/>
      <c r="AO11" s="265" t="s">
        <v>490</v>
      </c>
      <c r="AP11" s="265" t="s">
        <v>490</v>
      </c>
      <c r="AQ11" s="266">
        <v>567</v>
      </c>
      <c r="AR11" s="267" t="s">
        <v>490</v>
      </c>
    </row>
    <row r="12" spans="1:46" ht="13.5" customHeight="1">
      <c r="A12" s="247"/>
      <c r="AK12" s="1103" t="s">
        <v>491</v>
      </c>
      <c r="AL12" s="1104"/>
      <c r="AM12" s="1104"/>
      <c r="AN12" s="1105"/>
      <c r="AO12" s="265" t="s">
        <v>490</v>
      </c>
      <c r="AP12" s="265" t="s">
        <v>490</v>
      </c>
      <c r="AQ12" s="266">
        <v>16</v>
      </c>
      <c r="AR12" s="267" t="s">
        <v>490</v>
      </c>
    </row>
    <row r="13" spans="1:46" ht="13.5" customHeight="1">
      <c r="A13" s="247"/>
      <c r="AK13" s="1103" t="s">
        <v>492</v>
      </c>
      <c r="AL13" s="1104"/>
      <c r="AM13" s="1104"/>
      <c r="AN13" s="1105"/>
      <c r="AO13" s="265">
        <v>270849</v>
      </c>
      <c r="AP13" s="265">
        <v>2201</v>
      </c>
      <c r="AQ13" s="266">
        <v>2777</v>
      </c>
      <c r="AR13" s="267">
        <v>-20.7</v>
      </c>
    </row>
    <row r="14" spans="1:46" ht="13.5" customHeight="1">
      <c r="A14" s="247"/>
      <c r="AK14" s="1103" t="s">
        <v>493</v>
      </c>
      <c r="AL14" s="1104"/>
      <c r="AM14" s="1104"/>
      <c r="AN14" s="1105"/>
      <c r="AO14" s="265">
        <v>425058</v>
      </c>
      <c r="AP14" s="265">
        <v>3454</v>
      </c>
      <c r="AQ14" s="266">
        <v>1330</v>
      </c>
      <c r="AR14" s="267">
        <v>159.69999999999999</v>
      </c>
    </row>
    <row r="15" spans="1:46" ht="13.5" customHeight="1">
      <c r="A15" s="247"/>
      <c r="AK15" s="1106" t="s">
        <v>494</v>
      </c>
      <c r="AL15" s="1107"/>
      <c r="AM15" s="1107"/>
      <c r="AN15" s="1108"/>
      <c r="AO15" s="265">
        <v>-658208</v>
      </c>
      <c r="AP15" s="265">
        <v>-5348</v>
      </c>
      <c r="AQ15" s="266">
        <v>-3833</v>
      </c>
      <c r="AR15" s="267">
        <v>39.5</v>
      </c>
    </row>
    <row r="16" spans="1:46">
      <c r="A16" s="247"/>
      <c r="AK16" s="1106" t="s">
        <v>177</v>
      </c>
      <c r="AL16" s="1107"/>
      <c r="AM16" s="1107"/>
      <c r="AN16" s="1108"/>
      <c r="AO16" s="265">
        <v>10885208</v>
      </c>
      <c r="AP16" s="265">
        <v>88447</v>
      </c>
      <c r="AQ16" s="266">
        <v>73991</v>
      </c>
      <c r="AR16" s="267">
        <v>19.5</v>
      </c>
    </row>
    <row r="17" spans="1:46">
      <c r="A17" s="247"/>
    </row>
    <row r="18" spans="1:46">
      <c r="A18" s="247"/>
      <c r="AQ18" s="268"/>
      <c r="AR18" s="268"/>
    </row>
    <row r="19" spans="1:46">
      <c r="A19" s="247"/>
      <c r="AK19" s="243" t="s">
        <v>495</v>
      </c>
    </row>
    <row r="20" spans="1:46">
      <c r="A20" s="247"/>
      <c r="AK20" s="269"/>
      <c r="AL20" s="270"/>
      <c r="AM20" s="270"/>
      <c r="AN20" s="271"/>
      <c r="AO20" s="272" t="s">
        <v>496</v>
      </c>
      <c r="AP20" s="273" t="s">
        <v>497</v>
      </c>
      <c r="AQ20" s="274" t="s">
        <v>498</v>
      </c>
      <c r="AR20" s="275"/>
    </row>
    <row r="21" spans="1:46" s="248" customFormat="1">
      <c r="A21" s="276"/>
      <c r="AK21" s="1109" t="s">
        <v>499</v>
      </c>
      <c r="AL21" s="1110"/>
      <c r="AM21" s="1110"/>
      <c r="AN21" s="1111"/>
      <c r="AO21" s="277">
        <v>8.3699999999999992</v>
      </c>
      <c r="AP21" s="278">
        <v>6.28</v>
      </c>
      <c r="AQ21" s="279">
        <v>2.09</v>
      </c>
      <c r="AS21" s="280"/>
      <c r="AT21" s="276"/>
    </row>
    <row r="22" spans="1:46" s="248" customFormat="1">
      <c r="A22" s="276"/>
      <c r="AK22" s="1109" t="s">
        <v>500</v>
      </c>
      <c r="AL22" s="1110"/>
      <c r="AM22" s="1110"/>
      <c r="AN22" s="1111"/>
      <c r="AO22" s="281">
        <v>97.6</v>
      </c>
      <c r="AP22" s="282">
        <v>98.7</v>
      </c>
      <c r="AQ22" s="283">
        <v>-1.1000000000000001</v>
      </c>
      <c r="AR22" s="268"/>
      <c r="AS22" s="280"/>
      <c r="AT22" s="276"/>
    </row>
    <row r="23" spans="1:46" s="248" customFormat="1">
      <c r="A23" s="276"/>
      <c r="AP23" s="268"/>
      <c r="AQ23" s="268"/>
      <c r="AR23" s="268"/>
      <c r="AS23" s="280"/>
      <c r="AT23" s="276"/>
    </row>
    <row r="24" spans="1:46" s="248" customFormat="1">
      <c r="A24" s="276"/>
      <c r="AP24" s="268"/>
      <c r="AQ24" s="268"/>
      <c r="AR24" s="268"/>
      <c r="AS24" s="280"/>
      <c r="AT24" s="276"/>
    </row>
    <row r="25" spans="1:46" s="248" customFormat="1">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c r="A26" s="1100" t="s">
        <v>501</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c r="A27" s="288"/>
      <c r="AS27" s="243"/>
      <c r="AT27" s="243"/>
    </row>
    <row r="28" spans="1:46" ht="17.25">
      <c r="A28" s="244" t="s">
        <v>502</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c r="A29" s="247"/>
      <c r="AK29" s="248" t="s">
        <v>503</v>
      </c>
      <c r="AL29" s="248"/>
      <c r="AM29" s="248"/>
      <c r="AN29" s="248"/>
      <c r="AS29" s="290"/>
    </row>
    <row r="30" spans="1:46" ht="13.5" customHeight="1">
      <c r="A30" s="247"/>
      <c r="AK30" s="250"/>
      <c r="AL30" s="251"/>
      <c r="AM30" s="251"/>
      <c r="AN30" s="252"/>
      <c r="AO30" s="1101" t="s">
        <v>482</v>
      </c>
      <c r="AP30" s="253"/>
      <c r="AQ30" s="254" t="s">
        <v>483</v>
      </c>
      <c r="AR30" s="255"/>
    </row>
    <row r="31" spans="1:46">
      <c r="A31" s="247"/>
      <c r="AK31" s="256"/>
      <c r="AL31" s="257"/>
      <c r="AM31" s="257"/>
      <c r="AN31" s="258"/>
      <c r="AO31" s="1102"/>
      <c r="AP31" s="259" t="s">
        <v>484</v>
      </c>
      <c r="AQ31" s="260" t="s">
        <v>485</v>
      </c>
      <c r="AR31" s="261" t="s">
        <v>486</v>
      </c>
    </row>
    <row r="32" spans="1:46" ht="27" customHeight="1">
      <c r="A32" s="247"/>
      <c r="AK32" s="1117" t="s">
        <v>504</v>
      </c>
      <c r="AL32" s="1118"/>
      <c r="AM32" s="1118"/>
      <c r="AN32" s="1119"/>
      <c r="AO32" s="291">
        <v>5796456</v>
      </c>
      <c r="AP32" s="291">
        <v>47099</v>
      </c>
      <c r="AQ32" s="292">
        <v>32402</v>
      </c>
      <c r="AR32" s="293">
        <v>45.4</v>
      </c>
    </row>
    <row r="33" spans="1:46" ht="13.5" customHeight="1">
      <c r="A33" s="247"/>
      <c r="AK33" s="1117" t="s">
        <v>505</v>
      </c>
      <c r="AL33" s="1118"/>
      <c r="AM33" s="1118"/>
      <c r="AN33" s="1119"/>
      <c r="AO33" s="291" t="s">
        <v>490</v>
      </c>
      <c r="AP33" s="291" t="s">
        <v>490</v>
      </c>
      <c r="AQ33" s="292" t="s">
        <v>490</v>
      </c>
      <c r="AR33" s="293" t="s">
        <v>490</v>
      </c>
    </row>
    <row r="34" spans="1:46" ht="27" customHeight="1">
      <c r="A34" s="247"/>
      <c r="AK34" s="1117" t="s">
        <v>506</v>
      </c>
      <c r="AL34" s="1118"/>
      <c r="AM34" s="1118"/>
      <c r="AN34" s="1119"/>
      <c r="AO34" s="291" t="s">
        <v>490</v>
      </c>
      <c r="AP34" s="291" t="s">
        <v>490</v>
      </c>
      <c r="AQ34" s="292">
        <v>16</v>
      </c>
      <c r="AR34" s="293" t="s">
        <v>490</v>
      </c>
    </row>
    <row r="35" spans="1:46" ht="27" customHeight="1">
      <c r="A35" s="247"/>
      <c r="AK35" s="1117" t="s">
        <v>507</v>
      </c>
      <c r="AL35" s="1118"/>
      <c r="AM35" s="1118"/>
      <c r="AN35" s="1119"/>
      <c r="AO35" s="291">
        <v>673628</v>
      </c>
      <c r="AP35" s="291">
        <v>5474</v>
      </c>
      <c r="AQ35" s="292">
        <v>5520</v>
      </c>
      <c r="AR35" s="293">
        <v>-0.8</v>
      </c>
    </row>
    <row r="36" spans="1:46" ht="27" customHeight="1">
      <c r="A36" s="247"/>
      <c r="AK36" s="1117" t="s">
        <v>508</v>
      </c>
      <c r="AL36" s="1118"/>
      <c r="AM36" s="1118"/>
      <c r="AN36" s="1119"/>
      <c r="AO36" s="291" t="s">
        <v>490</v>
      </c>
      <c r="AP36" s="291" t="s">
        <v>490</v>
      </c>
      <c r="AQ36" s="292">
        <v>1296</v>
      </c>
      <c r="AR36" s="293" t="s">
        <v>490</v>
      </c>
    </row>
    <row r="37" spans="1:46" ht="13.5" customHeight="1">
      <c r="A37" s="247"/>
      <c r="AK37" s="1117" t="s">
        <v>509</v>
      </c>
      <c r="AL37" s="1118"/>
      <c r="AM37" s="1118"/>
      <c r="AN37" s="1119"/>
      <c r="AO37" s="291">
        <v>1764</v>
      </c>
      <c r="AP37" s="291">
        <v>14</v>
      </c>
      <c r="AQ37" s="292">
        <v>571</v>
      </c>
      <c r="AR37" s="293">
        <v>-97.5</v>
      </c>
    </row>
    <row r="38" spans="1:46" ht="27" customHeight="1">
      <c r="A38" s="247"/>
      <c r="AK38" s="1120" t="s">
        <v>510</v>
      </c>
      <c r="AL38" s="1121"/>
      <c r="AM38" s="1121"/>
      <c r="AN38" s="1122"/>
      <c r="AO38" s="294" t="s">
        <v>490</v>
      </c>
      <c r="AP38" s="294" t="s">
        <v>490</v>
      </c>
      <c r="AQ38" s="295">
        <v>0</v>
      </c>
      <c r="AR38" s="283" t="s">
        <v>490</v>
      </c>
      <c r="AS38" s="290"/>
    </row>
    <row r="39" spans="1:46">
      <c r="A39" s="247"/>
      <c r="AK39" s="1120" t="s">
        <v>511</v>
      </c>
      <c r="AL39" s="1121"/>
      <c r="AM39" s="1121"/>
      <c r="AN39" s="1122"/>
      <c r="AO39" s="291">
        <v>-504778</v>
      </c>
      <c r="AP39" s="291">
        <v>-4102</v>
      </c>
      <c r="AQ39" s="292">
        <v>-6093</v>
      </c>
      <c r="AR39" s="293">
        <v>-32.700000000000003</v>
      </c>
      <c r="AS39" s="290"/>
    </row>
    <row r="40" spans="1:46" ht="27" customHeight="1">
      <c r="A40" s="247"/>
      <c r="AK40" s="1117" t="s">
        <v>512</v>
      </c>
      <c r="AL40" s="1118"/>
      <c r="AM40" s="1118"/>
      <c r="AN40" s="1119"/>
      <c r="AO40" s="291">
        <v>-4400353</v>
      </c>
      <c r="AP40" s="291">
        <v>-35755</v>
      </c>
      <c r="AQ40" s="292">
        <v>-23816</v>
      </c>
      <c r="AR40" s="293">
        <v>50.1</v>
      </c>
      <c r="AS40" s="290"/>
    </row>
    <row r="41" spans="1:46">
      <c r="A41" s="247"/>
      <c r="AK41" s="1123" t="s">
        <v>287</v>
      </c>
      <c r="AL41" s="1124"/>
      <c r="AM41" s="1124"/>
      <c r="AN41" s="1125"/>
      <c r="AO41" s="291">
        <v>1566717</v>
      </c>
      <c r="AP41" s="291">
        <v>12730</v>
      </c>
      <c r="AQ41" s="292">
        <v>9896</v>
      </c>
      <c r="AR41" s="293">
        <v>28.6</v>
      </c>
      <c r="AS41" s="290"/>
    </row>
    <row r="42" spans="1:46">
      <c r="A42" s="247"/>
      <c r="AK42" s="296"/>
      <c r="AQ42" s="268"/>
      <c r="AR42" s="268"/>
      <c r="AS42" s="290"/>
    </row>
    <row r="43" spans="1:46">
      <c r="A43" s="247"/>
      <c r="AP43" s="297"/>
      <c r="AQ43" s="268"/>
      <c r="AS43" s="290"/>
    </row>
    <row r="44" spans="1:46">
      <c r="A44" s="247"/>
      <c r="AQ44" s="268"/>
    </row>
    <row r="45" spans="1:46">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c r="A47" s="300" t="s">
        <v>513</v>
      </c>
    </row>
    <row r="48" spans="1:46">
      <c r="A48" s="247"/>
      <c r="AK48" s="301" t="s">
        <v>514</v>
      </c>
      <c r="AL48" s="301"/>
      <c r="AM48" s="301"/>
      <c r="AN48" s="301"/>
      <c r="AO48" s="301"/>
      <c r="AP48" s="301"/>
      <c r="AQ48" s="302"/>
      <c r="AR48" s="301"/>
    </row>
    <row r="49" spans="1:44" ht="13.5" customHeight="1">
      <c r="A49" s="247"/>
      <c r="AK49" s="303"/>
      <c r="AL49" s="304"/>
      <c r="AM49" s="1112" t="s">
        <v>482</v>
      </c>
      <c r="AN49" s="1114" t="s">
        <v>515</v>
      </c>
      <c r="AO49" s="1115"/>
      <c r="AP49" s="1115"/>
      <c r="AQ49" s="1115"/>
      <c r="AR49" s="1116"/>
    </row>
    <row r="50" spans="1:44">
      <c r="A50" s="247"/>
      <c r="AK50" s="305"/>
      <c r="AL50" s="306"/>
      <c r="AM50" s="1113"/>
      <c r="AN50" s="307" t="s">
        <v>516</v>
      </c>
      <c r="AO50" s="308" t="s">
        <v>517</v>
      </c>
      <c r="AP50" s="309" t="s">
        <v>518</v>
      </c>
      <c r="AQ50" s="310" t="s">
        <v>519</v>
      </c>
      <c r="AR50" s="311" t="s">
        <v>520</v>
      </c>
    </row>
    <row r="51" spans="1:44">
      <c r="A51" s="247"/>
      <c r="AK51" s="303" t="s">
        <v>521</v>
      </c>
      <c r="AL51" s="304"/>
      <c r="AM51" s="312">
        <v>9592263</v>
      </c>
      <c r="AN51" s="313">
        <v>76742</v>
      </c>
      <c r="AO51" s="314">
        <v>7.9</v>
      </c>
      <c r="AP51" s="315">
        <v>44161</v>
      </c>
      <c r="AQ51" s="316">
        <v>3.1</v>
      </c>
      <c r="AR51" s="317">
        <v>4.8</v>
      </c>
    </row>
    <row r="52" spans="1:44">
      <c r="A52" s="247"/>
      <c r="AK52" s="318"/>
      <c r="AL52" s="319" t="s">
        <v>522</v>
      </c>
      <c r="AM52" s="320">
        <v>5333651</v>
      </c>
      <c r="AN52" s="321">
        <v>42672</v>
      </c>
      <c r="AO52" s="322">
        <v>2.9</v>
      </c>
      <c r="AP52" s="323">
        <v>23644</v>
      </c>
      <c r="AQ52" s="324">
        <v>3.1</v>
      </c>
      <c r="AR52" s="325">
        <v>-0.2</v>
      </c>
    </row>
    <row r="53" spans="1:44">
      <c r="A53" s="247"/>
      <c r="AK53" s="303" t="s">
        <v>523</v>
      </c>
      <c r="AL53" s="304"/>
      <c r="AM53" s="312">
        <v>7854952</v>
      </c>
      <c r="AN53" s="313">
        <v>62927</v>
      </c>
      <c r="AO53" s="314">
        <v>-18</v>
      </c>
      <c r="AP53" s="315">
        <v>43955</v>
      </c>
      <c r="AQ53" s="316">
        <v>-0.5</v>
      </c>
      <c r="AR53" s="317">
        <v>-17.5</v>
      </c>
    </row>
    <row r="54" spans="1:44">
      <c r="A54" s="247"/>
      <c r="AK54" s="318"/>
      <c r="AL54" s="319" t="s">
        <v>522</v>
      </c>
      <c r="AM54" s="320">
        <v>4613950</v>
      </c>
      <c r="AN54" s="321">
        <v>36963</v>
      </c>
      <c r="AO54" s="322">
        <v>-13.4</v>
      </c>
      <c r="AP54" s="323">
        <v>21318</v>
      </c>
      <c r="AQ54" s="324">
        <v>-9.8000000000000007</v>
      </c>
      <c r="AR54" s="325">
        <v>-3.6</v>
      </c>
    </row>
    <row r="55" spans="1:44">
      <c r="A55" s="247"/>
      <c r="AK55" s="303" t="s">
        <v>524</v>
      </c>
      <c r="AL55" s="304"/>
      <c r="AM55" s="312">
        <v>7206609</v>
      </c>
      <c r="AN55" s="313">
        <v>57768</v>
      </c>
      <c r="AO55" s="314">
        <v>-8.1999999999999993</v>
      </c>
      <c r="AP55" s="315">
        <v>41921</v>
      </c>
      <c r="AQ55" s="316">
        <v>-4.5999999999999996</v>
      </c>
      <c r="AR55" s="317">
        <v>-3.6</v>
      </c>
    </row>
    <row r="56" spans="1:44">
      <c r="A56" s="247"/>
      <c r="AK56" s="318"/>
      <c r="AL56" s="319" t="s">
        <v>522</v>
      </c>
      <c r="AM56" s="320">
        <v>4432559</v>
      </c>
      <c r="AN56" s="321">
        <v>35531</v>
      </c>
      <c r="AO56" s="322">
        <v>-3.9</v>
      </c>
      <c r="AP56" s="323">
        <v>21655</v>
      </c>
      <c r="AQ56" s="324">
        <v>1.6</v>
      </c>
      <c r="AR56" s="325">
        <v>-5.5</v>
      </c>
    </row>
    <row r="57" spans="1:44">
      <c r="A57" s="247"/>
      <c r="AK57" s="303" t="s">
        <v>525</v>
      </c>
      <c r="AL57" s="304"/>
      <c r="AM57" s="312">
        <v>9437926</v>
      </c>
      <c r="AN57" s="313">
        <v>76125</v>
      </c>
      <c r="AO57" s="314">
        <v>31.8</v>
      </c>
      <c r="AP57" s="315">
        <v>44585</v>
      </c>
      <c r="AQ57" s="316">
        <v>6.4</v>
      </c>
      <c r="AR57" s="317">
        <v>25.4</v>
      </c>
    </row>
    <row r="58" spans="1:44">
      <c r="A58" s="247"/>
      <c r="AK58" s="318"/>
      <c r="AL58" s="319" t="s">
        <v>522</v>
      </c>
      <c r="AM58" s="320">
        <v>5667114</v>
      </c>
      <c r="AN58" s="321">
        <v>45710</v>
      </c>
      <c r="AO58" s="322">
        <v>28.6</v>
      </c>
      <c r="AP58" s="323">
        <v>23077</v>
      </c>
      <c r="AQ58" s="324">
        <v>6.6</v>
      </c>
      <c r="AR58" s="325">
        <v>22</v>
      </c>
    </row>
    <row r="59" spans="1:44">
      <c r="A59" s="247"/>
      <c r="AK59" s="303" t="s">
        <v>526</v>
      </c>
      <c r="AL59" s="304"/>
      <c r="AM59" s="312">
        <v>11923441</v>
      </c>
      <c r="AN59" s="313">
        <v>96883</v>
      </c>
      <c r="AO59" s="314">
        <v>27.3</v>
      </c>
      <c r="AP59" s="315">
        <v>49779</v>
      </c>
      <c r="AQ59" s="316">
        <v>11.6</v>
      </c>
      <c r="AR59" s="317">
        <v>15.7</v>
      </c>
    </row>
    <row r="60" spans="1:44">
      <c r="A60" s="247"/>
      <c r="AK60" s="318"/>
      <c r="AL60" s="319" t="s">
        <v>522</v>
      </c>
      <c r="AM60" s="320">
        <v>6000041</v>
      </c>
      <c r="AN60" s="321">
        <v>48753</v>
      </c>
      <c r="AO60" s="322">
        <v>6.7</v>
      </c>
      <c r="AP60" s="323">
        <v>28921</v>
      </c>
      <c r="AQ60" s="324">
        <v>25.3</v>
      </c>
      <c r="AR60" s="325">
        <v>-18.600000000000001</v>
      </c>
    </row>
    <row r="61" spans="1:44">
      <c r="A61" s="247"/>
      <c r="AK61" s="303" t="s">
        <v>527</v>
      </c>
      <c r="AL61" s="326"/>
      <c r="AM61" s="312">
        <v>9203038</v>
      </c>
      <c r="AN61" s="313">
        <v>74089</v>
      </c>
      <c r="AO61" s="314">
        <v>8.1999999999999993</v>
      </c>
      <c r="AP61" s="315">
        <v>44880</v>
      </c>
      <c r="AQ61" s="327">
        <v>3.2</v>
      </c>
      <c r="AR61" s="317">
        <v>5</v>
      </c>
    </row>
    <row r="62" spans="1:44">
      <c r="A62" s="247"/>
      <c r="AK62" s="318"/>
      <c r="AL62" s="319" t="s">
        <v>522</v>
      </c>
      <c r="AM62" s="320">
        <v>5209463</v>
      </c>
      <c r="AN62" s="321">
        <v>41926</v>
      </c>
      <c r="AO62" s="322">
        <v>4.2</v>
      </c>
      <c r="AP62" s="323">
        <v>23723</v>
      </c>
      <c r="AQ62" s="324">
        <v>5.4</v>
      </c>
      <c r="AR62" s="325">
        <v>-1.2</v>
      </c>
    </row>
    <row r="63" spans="1:44">
      <c r="A63" s="247"/>
    </row>
    <row r="64" spans="1:44">
      <c r="A64" s="247"/>
    </row>
    <row r="65" spans="1:46">
      <c r="A65" s="247"/>
    </row>
    <row r="66" spans="1:46">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c r="AS67" s="243"/>
      <c r="AT67" s="243"/>
    </row>
    <row r="70" spans="1:46" hidden="1"/>
    <row r="71" spans="1:46" hidden="1"/>
    <row r="72" spans="1:46" hidden="1"/>
    <row r="73" spans="1:46" hidden="1"/>
  </sheetData>
  <sheetProtection algorithmName="SHA-512" hashValue="bbOhhM8wqLQyFH2mR6ub73n7COTrauGK8wb8W728q+bUPxud5Gyv8lVP8P2xDIcTDI4gsRKq3BV5yjXLujYM+Q==" saltValue="Ql2GfNElrKLOU+lY10Y6+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cols>
    <col min="1" max="125" width="2.5" style="242" customWidth="1"/>
    <col min="126" max="16384" width="9" style="241" hidden="1"/>
  </cols>
  <sheetData>
    <row r="1" spans="2:125"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c r="B2" s="241"/>
      <c r="DG2" s="241"/>
    </row>
    <row r="3" spans="2:12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row r="5" spans="2:125"/>
    <row r="6" spans="2:125"/>
    <row r="7" spans="2:125"/>
    <row r="8" spans="2:125"/>
    <row r="9" spans="2:125">
      <c r="DU9" s="241"/>
    </row>
    <row r="10" spans="2:125"/>
    <row r="11" spans="2:125"/>
    <row r="12" spans="2:125"/>
    <row r="13" spans="2:125"/>
    <row r="14" spans="2:125"/>
    <row r="15" spans="2:125"/>
    <row r="16" spans="2:125"/>
    <row r="17" spans="125:125">
      <c r="DU17" s="241"/>
    </row>
    <row r="18" spans="125:125"/>
    <row r="19" spans="125:125"/>
    <row r="20" spans="125:125">
      <c r="DU20" s="241"/>
    </row>
    <row r="21" spans="125:125">
      <c r="DU21" s="241"/>
    </row>
    <row r="22" spans="125:125"/>
    <row r="23" spans="125:125"/>
    <row r="24" spans="125:125"/>
    <row r="25" spans="125:125"/>
    <row r="26" spans="125:125"/>
    <row r="27" spans="125:125"/>
    <row r="28" spans="125:125">
      <c r="DU28" s="241"/>
    </row>
    <row r="29" spans="125:125"/>
    <row r="30" spans="125:125"/>
    <row r="31" spans="125:125"/>
    <row r="32" spans="125:125"/>
    <row r="33" spans="2:125">
      <c r="B33" s="241"/>
      <c r="G33" s="241"/>
      <c r="I33" s="241"/>
    </row>
    <row r="34" spans="2:125">
      <c r="C34" s="241"/>
      <c r="P34" s="241"/>
      <c r="DE34" s="241"/>
      <c r="DH34" s="241"/>
    </row>
    <row r="35" spans="2:125">
      <c r="D35" s="241"/>
      <c r="E35" s="241"/>
      <c r="DG35" s="241"/>
      <c r="DJ35" s="241"/>
      <c r="DP35" s="241"/>
      <c r="DQ35" s="241"/>
      <c r="DR35" s="241"/>
      <c r="DS35" s="241"/>
      <c r="DT35" s="241"/>
      <c r="DU35" s="241"/>
    </row>
    <row r="36" spans="2:12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c r="DU37" s="241"/>
    </row>
    <row r="38" spans="2:125">
      <c r="DT38" s="241"/>
      <c r="DU38" s="241"/>
    </row>
    <row r="39" spans="2:125"/>
    <row r="40" spans="2:125">
      <c r="DH40" s="241"/>
    </row>
    <row r="41" spans="2:125">
      <c r="DE41" s="241"/>
    </row>
    <row r="42" spans="2:125">
      <c r="DG42" s="241"/>
      <c r="DJ42" s="241"/>
    </row>
    <row r="43" spans="2:12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c r="DU44" s="241"/>
    </row>
    <row r="45" spans="2:125"/>
    <row r="46" spans="2:125"/>
    <row r="47" spans="2:125"/>
    <row r="48" spans="2:125">
      <c r="DT48" s="241"/>
      <c r="DU48" s="241"/>
    </row>
    <row r="49" spans="120:125">
      <c r="DU49" s="241"/>
    </row>
    <row r="50" spans="120:125">
      <c r="DU50" s="241"/>
    </row>
    <row r="51" spans="120:125">
      <c r="DP51" s="241"/>
      <c r="DQ51" s="241"/>
      <c r="DR51" s="241"/>
      <c r="DS51" s="241"/>
      <c r="DT51" s="241"/>
      <c r="DU51" s="241"/>
    </row>
    <row r="52" spans="120:125"/>
    <row r="53" spans="120:125"/>
    <row r="54" spans="120:125">
      <c r="DU54" s="241"/>
    </row>
    <row r="55" spans="120:125"/>
    <row r="56" spans="120:125"/>
    <row r="57" spans="120:125"/>
    <row r="58" spans="120:125">
      <c r="DU58" s="241"/>
    </row>
    <row r="59" spans="120:125"/>
    <row r="60" spans="120:125"/>
    <row r="61" spans="120:125"/>
    <row r="62" spans="120:125"/>
    <row r="63" spans="120:125">
      <c r="DU63" s="241"/>
    </row>
    <row r="64" spans="120:125">
      <c r="DT64" s="241"/>
      <c r="DU64" s="241"/>
    </row>
    <row r="65" spans="123:125"/>
    <row r="66" spans="123:125"/>
    <row r="67" spans="123:125"/>
    <row r="68" spans="123:125"/>
    <row r="69" spans="123:125">
      <c r="DS69" s="241"/>
      <c r="DT69" s="241"/>
      <c r="DU69" s="241"/>
    </row>
    <row r="70" spans="123:125"/>
    <row r="71" spans="123:125"/>
    <row r="72" spans="123:125"/>
    <row r="73" spans="123:125"/>
    <row r="74" spans="123:125"/>
    <row r="75" spans="123:125"/>
    <row r="76" spans="123:125"/>
    <row r="77" spans="123:125"/>
    <row r="78" spans="123:125"/>
    <row r="79" spans="123:125"/>
    <row r="80" spans="123:125"/>
    <row r="81" spans="116:125"/>
    <row r="82" spans="116:125">
      <c r="DL82" s="241"/>
    </row>
    <row r="83" spans="116:125">
      <c r="DM83" s="241"/>
      <c r="DN83" s="241"/>
      <c r="DO83" s="241"/>
      <c r="DP83" s="241"/>
      <c r="DQ83" s="241"/>
      <c r="DR83" s="241"/>
      <c r="DS83" s="241"/>
      <c r="DT83" s="241"/>
      <c r="DU83" s="241"/>
    </row>
    <row r="84" spans="116:125"/>
    <row r="85" spans="116:125"/>
    <row r="86" spans="116:125"/>
    <row r="87" spans="116:125"/>
    <row r="88" spans="116:125">
      <c r="DU88" s="241"/>
    </row>
    <row r="89" spans="116:125"/>
    <row r="90" spans="116:125"/>
    <row r="91" spans="116:125"/>
    <row r="92" spans="116:125" ht="13.5" customHeight="1"/>
    <row r="93" spans="116:125" ht="13.5" customHeight="1"/>
    <row r="94" spans="116:125" ht="13.5" customHeight="1">
      <c r="DS94" s="241"/>
      <c r="DT94" s="241"/>
      <c r="DU94" s="241"/>
    </row>
    <row r="95" spans="116:125" ht="13.5" customHeight="1">
      <c r="DU95" s="241"/>
    </row>
    <row r="96" spans="116:125" ht="13.5" customHeight="1"/>
    <row r="97" spans="124:125" ht="13.5" customHeight="1"/>
    <row r="98" spans="124:125" ht="13.5" customHeight="1"/>
    <row r="99" spans="124:125" ht="13.5" customHeight="1"/>
    <row r="100" spans="124:125" ht="13.5" customHeight="1"/>
    <row r="101" spans="124:125" ht="13.5" customHeight="1">
      <c r="DU101" s="241"/>
    </row>
    <row r="102" spans="124:125" ht="13.5" customHeight="1"/>
    <row r="103" spans="124:125" ht="13.5" customHeight="1"/>
    <row r="104" spans="124:125" ht="13.5" customHeight="1">
      <c r="DT104" s="241"/>
      <c r="DU104" s="241"/>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41" t="s">
        <v>479</v>
      </c>
    </row>
    <row r="121" spans="125:125" ht="13.5" hidden="1" customHeight="1">
      <c r="DU121" s="241"/>
    </row>
  </sheetData>
  <sheetProtection algorithmName="SHA-512" hashValue="lNnwxW3hBD7CsxBUQXqjZ/iRJsXvRgAJsb5kAi+FkUumVEJSB589NGiaCvhf+lpigBZlqyMOC8nQCfiTEyelrA==" saltValue="t3qC4MGf+P268TukyStfK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cols>
    <col min="1" max="125" width="2.5" style="242" customWidth="1"/>
    <col min="126" max="142" width="0" style="241" hidden="1" customWidth="1"/>
    <col min="143" max="16384" width="9" style="241" hidden="1"/>
  </cols>
  <sheetData>
    <row r="1" spans="1:125"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c r="B2" s="241"/>
      <c r="T2" s="241"/>
    </row>
    <row r="3" spans="1:12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41"/>
      <c r="G33" s="241"/>
      <c r="I33" s="241"/>
    </row>
    <row r="34" spans="2:125">
      <c r="C34" s="241"/>
      <c r="P34" s="241"/>
      <c r="R34" s="241"/>
      <c r="U34" s="241"/>
    </row>
    <row r="35" spans="2:12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c r="F36" s="241"/>
      <c r="H36" s="241"/>
      <c r="J36" s="241"/>
      <c r="K36" s="241"/>
      <c r="L36" s="241"/>
      <c r="M36" s="241"/>
      <c r="N36" s="241"/>
      <c r="O36" s="241"/>
      <c r="Q36" s="241"/>
      <c r="S36" s="241"/>
      <c r="V36" s="241"/>
    </row>
    <row r="37" spans="2:125"/>
    <row r="38" spans="2:125"/>
    <row r="39" spans="2:125"/>
    <row r="40" spans="2:125">
      <c r="U40" s="241"/>
    </row>
    <row r="41" spans="2:125">
      <c r="R41" s="241"/>
    </row>
    <row r="42" spans="2:12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c r="Q43" s="241"/>
      <c r="S43" s="241"/>
      <c r="V43" s="241"/>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42" t="s">
        <v>479</v>
      </c>
    </row>
  </sheetData>
  <sheetProtection algorithmName="SHA-512" hashValue="k9ZPV1/UFCLSwFsz7QI+8j2p7Jhnoo9fiwWXhgx/9xNI6yt75u+zubHlw5CJFKxK42CoZuXEtu2dB2adtUEwyQ==" saltValue="f5EcxgCrtTIb9feiYj3yf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529</v>
      </c>
      <c r="G46" s="8" t="s">
        <v>530</v>
      </c>
      <c r="H46" s="8" t="s">
        <v>531</v>
      </c>
      <c r="I46" s="8" t="s">
        <v>532</v>
      </c>
      <c r="J46" s="9" t="s">
        <v>533</v>
      </c>
    </row>
    <row r="47" spans="2:10" ht="57.75" customHeight="1">
      <c r="B47" s="10"/>
      <c r="C47" s="1126" t="s">
        <v>3</v>
      </c>
      <c r="D47" s="1126"/>
      <c r="E47" s="1127"/>
      <c r="F47" s="11">
        <v>22.81</v>
      </c>
      <c r="G47" s="12">
        <v>22</v>
      </c>
      <c r="H47" s="12">
        <v>22.12</v>
      </c>
      <c r="I47" s="12">
        <v>23.35</v>
      </c>
      <c r="J47" s="13">
        <v>22.05</v>
      </c>
    </row>
    <row r="48" spans="2:10" ht="57.75" customHeight="1">
      <c r="B48" s="14"/>
      <c r="C48" s="1128" t="s">
        <v>4</v>
      </c>
      <c r="D48" s="1128"/>
      <c r="E48" s="1129"/>
      <c r="F48" s="15">
        <v>7.9</v>
      </c>
      <c r="G48" s="16">
        <v>8.86</v>
      </c>
      <c r="H48" s="16">
        <v>10.16</v>
      </c>
      <c r="I48" s="16">
        <v>9.2899999999999991</v>
      </c>
      <c r="J48" s="17">
        <v>8.6300000000000008</v>
      </c>
    </row>
    <row r="49" spans="2:10" ht="57.75" customHeight="1" thickBot="1">
      <c r="B49" s="18"/>
      <c r="C49" s="1130" t="s">
        <v>5</v>
      </c>
      <c r="D49" s="1130"/>
      <c r="E49" s="1131"/>
      <c r="F49" s="19" t="s">
        <v>534</v>
      </c>
      <c r="G49" s="20">
        <v>1.19</v>
      </c>
      <c r="H49" s="20">
        <v>0.77</v>
      </c>
      <c r="I49" s="20">
        <v>0.91</v>
      </c>
      <c r="J49" s="21" t="s">
        <v>535</v>
      </c>
    </row>
    <row r="50" spans="2:10"/>
  </sheetData>
  <sheetProtection algorithmName="SHA-512" hashValue="NhqHpIlkW381Q959rkZhjuGTiMTFAOoxhhrs2bUGSwnuyQqWYQCMh71v7e3PFuUQq+7+q7UW9rx2t5fl8hrP9g==" saltValue="v1N6+2sIh/Hz/XsHwgaDW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上野 晴也</cp:lastModifiedBy>
  <cp:lastPrinted>2026-03-11T01:03:50Z</cp:lastPrinted>
  <dcterms:created xsi:type="dcterms:W3CDTF">2026-02-23T09:55:15Z</dcterms:created>
  <dcterms:modified xsi:type="dcterms:W3CDTF">2026-03-18T05:18:17Z</dcterms:modified>
  <cp:category/>
</cp:coreProperties>
</file>