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工種追加\"/>
    </mc:Choice>
  </mc:AlternateContent>
  <xr:revisionPtr revIDLastSave="0" documentId="13_ncr:1_{72B82D4C-41C3-4BB1-8368-64A6FFAA8FE5}" xr6:coauthVersionLast="46" xr6:coauthVersionMax="46" xr10:uidLastSave="{00000000-0000-0000-0000-000000000000}"/>
  <bookViews>
    <workbookView xWindow="-60" yWindow="-60" windowWidth="28920" windowHeight="15720" tabRatio="789" xr2:uid="{00000000-000D-0000-FFFF-FFFF00000000}"/>
  </bookViews>
  <sheets>
    <sheet name="記入要領・確認票" sheetId="1" r:id="rId1"/>
    <sheet name="01申請書(3枚)" sheetId="2" r:id="rId2"/>
    <sheet name="02業態調書(自動集計) " sheetId="3" r:id="rId3"/>
    <sheet name="03技術職員（自動集計）" sheetId="4" r:id="rId4"/>
    <sheet name="04技術職以外" sheetId="7" r:id="rId5"/>
    <sheet name="共通06資格通知" sheetId="8" r:id="rId6"/>
    <sheet name="共通07受領通知" sheetId="10" r:id="rId7"/>
    <sheet name="受付通知ハガキの記載例" sheetId="16" r:id="rId8"/>
  </sheets>
  <definedNames>
    <definedName name="_xlnm._FilterDatabase" localSheetId="1" hidden="1">'01申請書(3枚)'!#REF!</definedName>
    <definedName name="_xlnm.Print_Area" localSheetId="1">'01申請書(3枚)'!$A$1:$AK$141</definedName>
    <definedName name="_xlnm.Print_Area" localSheetId="2">'02業態調書(自動集計) '!$A$1:$K$162</definedName>
    <definedName name="_xlnm.Print_Area" localSheetId="3">'03技術職員（自動集計）'!$A$1:$BL$554</definedName>
    <definedName name="_xlnm.Print_Area" localSheetId="4">'04技術職以外'!$A$1:$V$49</definedName>
    <definedName name="_xlnm.Print_Area" localSheetId="0">記入要領・確認票!$A$1:$CU$27</definedName>
    <definedName name="_xlnm.Print_Titles" localSheetId="0">記入要領・確認票!$1:$7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4" i="4" l="1"/>
  <c r="D499" i="4"/>
  <c r="D444" i="4"/>
  <c r="D388" i="4"/>
  <c r="D332" i="4"/>
  <c r="D276" i="4"/>
  <c r="D220" i="4"/>
  <c r="D164" i="4"/>
  <c r="D108" i="4"/>
  <c r="AH123" i="2"/>
  <c r="G3" i="7" l="1"/>
  <c r="Z1" i="4"/>
  <c r="D3" i="3"/>
  <c r="AD61" i="2"/>
  <c r="AH121" i="2" l="1"/>
  <c r="BV3" i="1"/>
  <c r="C4" i="10" l="1"/>
  <c r="A4" i="10"/>
  <c r="A3" i="10"/>
  <c r="C4" i="8"/>
  <c r="A4" i="8"/>
  <c r="A3" i="8"/>
  <c r="P3" i="7"/>
  <c r="AS1" i="4"/>
  <c r="I3" i="3"/>
  <c r="BQ220" i="4" l="1"/>
  <c r="BR220" i="4"/>
  <c r="J125" i="2"/>
  <c r="J124" i="2"/>
  <c r="J123" i="2"/>
  <c r="J122" i="2"/>
  <c r="J121" i="2"/>
  <c r="AD104" i="2"/>
  <c r="A47" i="7" l="1"/>
  <c r="A45" i="7"/>
  <c r="A43" i="7"/>
  <c r="A41" i="7"/>
  <c r="A39" i="7"/>
  <c r="A37" i="7"/>
  <c r="A35" i="7"/>
  <c r="A33" i="7"/>
  <c r="A31" i="7"/>
  <c r="A29" i="7"/>
  <c r="A27" i="7"/>
  <c r="A25" i="7"/>
  <c r="A23" i="7"/>
  <c r="A21" i="7"/>
  <c r="A19" i="7"/>
  <c r="A17" i="7"/>
  <c r="A15" i="7"/>
  <c r="A13" i="7"/>
  <c r="A11" i="7"/>
  <c r="A9" i="7"/>
  <c r="C551" i="4"/>
  <c r="C548" i="4"/>
  <c r="C545" i="4"/>
  <c r="C542" i="4"/>
  <c r="C539" i="4"/>
  <c r="C536" i="4"/>
  <c r="C533" i="4"/>
  <c r="C530" i="4"/>
  <c r="C527" i="4"/>
  <c r="C524" i="4"/>
  <c r="C521" i="4"/>
  <c r="C518" i="4"/>
  <c r="C515" i="4"/>
  <c r="C512" i="4"/>
  <c r="C509" i="4"/>
  <c r="C496" i="4"/>
  <c r="C493" i="4"/>
  <c r="C490" i="4"/>
  <c r="C487" i="4"/>
  <c r="C484" i="4"/>
  <c r="C481" i="4"/>
  <c r="C478" i="4"/>
  <c r="C475" i="4"/>
  <c r="C472" i="4"/>
  <c r="C469" i="4"/>
  <c r="C466" i="4"/>
  <c r="C463" i="4"/>
  <c r="C460" i="4"/>
  <c r="C457" i="4"/>
  <c r="C454" i="4"/>
  <c r="C441" i="4"/>
  <c r="C438" i="4"/>
  <c r="C435" i="4"/>
  <c r="C432" i="4"/>
  <c r="C429" i="4"/>
  <c r="C426" i="4"/>
  <c r="C423" i="4"/>
  <c r="C420" i="4"/>
  <c r="C417" i="4"/>
  <c r="C414" i="4"/>
  <c r="C411" i="4"/>
  <c r="C408" i="4"/>
  <c r="C405" i="4"/>
  <c r="C402" i="4"/>
  <c r="C399" i="4"/>
  <c r="C385" i="4"/>
  <c r="C382" i="4"/>
  <c r="C379" i="4"/>
  <c r="C376" i="4"/>
  <c r="C373" i="4"/>
  <c r="C370" i="4"/>
  <c r="C367" i="4"/>
  <c r="C364" i="4"/>
  <c r="C361" i="4"/>
  <c r="C358" i="4"/>
  <c r="C355" i="4"/>
  <c r="C352" i="4"/>
  <c r="C349" i="4"/>
  <c r="C346" i="4"/>
  <c r="C343" i="4"/>
  <c r="C329" i="4"/>
  <c r="C326" i="4"/>
  <c r="C323" i="4"/>
  <c r="C320" i="4"/>
  <c r="C317" i="4"/>
  <c r="C314" i="4"/>
  <c r="C311" i="4"/>
  <c r="C308" i="4"/>
  <c r="C305" i="4"/>
  <c r="C302" i="4"/>
  <c r="C299" i="4"/>
  <c r="C296" i="4"/>
  <c r="C293" i="4"/>
  <c r="C290" i="4"/>
  <c r="C287" i="4"/>
  <c r="C273" i="4"/>
  <c r="C270" i="4"/>
  <c r="C267" i="4"/>
  <c r="C264" i="4"/>
  <c r="C261" i="4"/>
  <c r="C258" i="4"/>
  <c r="C255" i="4"/>
  <c r="C252" i="4"/>
  <c r="C249" i="4"/>
  <c r="C246" i="4"/>
  <c r="C243" i="4"/>
  <c r="C240" i="4"/>
  <c r="C237" i="4"/>
  <c r="C234" i="4"/>
  <c r="C231" i="4"/>
  <c r="BR223" i="4"/>
  <c r="BQ223" i="4"/>
  <c r="BR222" i="4"/>
  <c r="BQ222" i="4"/>
  <c r="BR221" i="4"/>
  <c r="BQ221" i="4"/>
  <c r="BR219" i="4"/>
  <c r="BQ219" i="4"/>
  <c r="D157" i="3" s="1"/>
  <c r="E157" i="3" s="1"/>
  <c r="BR218" i="4"/>
  <c r="BQ218" i="4"/>
  <c r="D156" i="3" s="1"/>
  <c r="E156" i="3" s="1"/>
  <c r="BR217" i="4"/>
  <c r="BQ217" i="4"/>
  <c r="D155" i="3" s="1"/>
  <c r="E155" i="3" s="1"/>
  <c r="C217" i="4"/>
  <c r="BR216" i="4"/>
  <c r="BQ216" i="4"/>
  <c r="BR215" i="4"/>
  <c r="BQ215" i="4"/>
  <c r="BR214" i="4"/>
  <c r="BQ214" i="4"/>
  <c r="C214" i="4"/>
  <c r="BR213" i="4"/>
  <c r="BQ213" i="4"/>
  <c r="BR212" i="4"/>
  <c r="BQ212" i="4"/>
  <c r="BR211" i="4"/>
  <c r="BQ211" i="4"/>
  <c r="AG40" i="4" s="1"/>
  <c r="C211" i="4"/>
  <c r="BR210" i="4"/>
  <c r="BQ210" i="4"/>
  <c r="BR209" i="4"/>
  <c r="BQ209" i="4"/>
  <c r="BR208" i="4"/>
  <c r="C208" i="4"/>
  <c r="BR207" i="4"/>
  <c r="BR206" i="4"/>
  <c r="BR205" i="4"/>
  <c r="C205" i="4"/>
  <c r="BR204" i="4"/>
  <c r="BR203" i="4"/>
  <c r="BR202" i="4"/>
  <c r="C202" i="4"/>
  <c r="BR201" i="4"/>
  <c r="BR200" i="4"/>
  <c r="BR199" i="4"/>
  <c r="C199" i="4"/>
  <c r="BR198" i="4"/>
  <c r="BR197" i="4"/>
  <c r="BR196" i="4"/>
  <c r="C196" i="4"/>
  <c r="BR195" i="4"/>
  <c r="BR194" i="4"/>
  <c r="BR193" i="4"/>
  <c r="C193" i="4"/>
  <c r="BR192" i="4"/>
  <c r="BR191" i="4"/>
  <c r="BR190" i="4"/>
  <c r="C190" i="4"/>
  <c r="BR189" i="4"/>
  <c r="BR188" i="4"/>
  <c r="BR187" i="4"/>
  <c r="C187" i="4"/>
  <c r="BR186" i="4"/>
  <c r="BR185" i="4"/>
  <c r="BR184" i="4"/>
  <c r="C184" i="4"/>
  <c r="BR183" i="4"/>
  <c r="BR182" i="4"/>
  <c r="BR181" i="4"/>
  <c r="C181" i="4"/>
  <c r="BR180" i="4"/>
  <c r="BR179" i="4"/>
  <c r="BR178" i="4"/>
  <c r="C178" i="4"/>
  <c r="BR177" i="4"/>
  <c r="BR176" i="4"/>
  <c r="BR175" i="4"/>
  <c r="C175" i="4"/>
  <c r="BR174" i="4"/>
  <c r="BR173" i="4"/>
  <c r="BR172" i="4"/>
  <c r="BR171" i="4"/>
  <c r="BR170" i="4"/>
  <c r="BR169" i="4"/>
  <c r="BR168" i="4"/>
  <c r="BR167" i="4"/>
  <c r="BR166" i="4"/>
  <c r="BR165" i="4"/>
  <c r="BR164" i="4"/>
  <c r="BR163" i="4"/>
  <c r="BR162" i="4"/>
  <c r="BR161" i="4"/>
  <c r="C161" i="4"/>
  <c r="BR160" i="4"/>
  <c r="BR159" i="4"/>
  <c r="BR158" i="4"/>
  <c r="C158" i="4"/>
  <c r="BR157" i="4"/>
  <c r="BR156" i="4"/>
  <c r="BR155" i="4"/>
  <c r="C155" i="4"/>
  <c r="BR154" i="4"/>
  <c r="BR153" i="4"/>
  <c r="BR152" i="4"/>
  <c r="C152" i="4"/>
  <c r="BR151" i="4"/>
  <c r="BR150" i="4"/>
  <c r="BR149" i="4"/>
  <c r="C149" i="4"/>
  <c r="BR148" i="4"/>
  <c r="BR147" i="4"/>
  <c r="BR146" i="4"/>
  <c r="C146" i="4"/>
  <c r="BR145" i="4"/>
  <c r="BR144" i="4"/>
  <c r="BR143" i="4"/>
  <c r="C143" i="4"/>
  <c r="BR142" i="4"/>
  <c r="BR141" i="4"/>
  <c r="BR140" i="4"/>
  <c r="C140" i="4"/>
  <c r="BR139" i="4"/>
  <c r="BR138" i="4"/>
  <c r="BR137" i="4"/>
  <c r="C137" i="4"/>
  <c r="BR136" i="4"/>
  <c r="BR135" i="4"/>
  <c r="BR134" i="4"/>
  <c r="C134" i="4"/>
  <c r="BR133" i="4"/>
  <c r="BR132" i="4"/>
  <c r="BR131" i="4"/>
  <c r="C131" i="4"/>
  <c r="BR130" i="4"/>
  <c r="BR129" i="4"/>
  <c r="BR128" i="4"/>
  <c r="C128" i="4"/>
  <c r="BR127" i="4"/>
  <c r="BR126" i="4"/>
  <c r="BR125" i="4"/>
  <c r="C125" i="4"/>
  <c r="BR124" i="4"/>
  <c r="BR123" i="4"/>
  <c r="BR122" i="4"/>
  <c r="C122" i="4"/>
  <c r="BR121" i="4"/>
  <c r="BR120" i="4"/>
  <c r="BR119" i="4"/>
  <c r="C119" i="4"/>
  <c r="BR118" i="4"/>
  <c r="BR117" i="4"/>
  <c r="BR116" i="4"/>
  <c r="BR115" i="4"/>
  <c r="BR114" i="4"/>
  <c r="BR113" i="4"/>
  <c r="BR112" i="4"/>
  <c r="BR111" i="4"/>
  <c r="BR110" i="4"/>
  <c r="BR109" i="4"/>
  <c r="BR108" i="4"/>
  <c r="BR107" i="4"/>
  <c r="BR106" i="4"/>
  <c r="BR105" i="4"/>
  <c r="C105" i="4"/>
  <c r="BR104" i="4"/>
  <c r="BR103" i="4"/>
  <c r="BR102" i="4"/>
  <c r="C102" i="4"/>
  <c r="BR101" i="4"/>
  <c r="BR100" i="4"/>
  <c r="BR99" i="4"/>
  <c r="C99" i="4"/>
  <c r="BR98" i="4"/>
  <c r="BR97" i="4"/>
  <c r="BR96" i="4"/>
  <c r="C96" i="4"/>
  <c r="BR95" i="4"/>
  <c r="BR94" i="4"/>
  <c r="BR93" i="4"/>
  <c r="C93" i="4"/>
  <c r="BR92" i="4"/>
  <c r="BR91" i="4"/>
  <c r="BR90" i="4"/>
  <c r="C90" i="4"/>
  <c r="BR89" i="4"/>
  <c r="BR88" i="4"/>
  <c r="BR87" i="4"/>
  <c r="C87" i="4"/>
  <c r="BR86" i="4"/>
  <c r="BR85" i="4"/>
  <c r="BR84" i="4"/>
  <c r="C84" i="4"/>
  <c r="BR83" i="4"/>
  <c r="BR82" i="4"/>
  <c r="BR81" i="4"/>
  <c r="C81" i="4"/>
  <c r="BR80" i="4"/>
  <c r="BR79" i="4"/>
  <c r="BR78" i="4"/>
  <c r="C78" i="4"/>
  <c r="BR77" i="4"/>
  <c r="BR76" i="4"/>
  <c r="BR75" i="4"/>
  <c r="C75" i="4"/>
  <c r="BR74" i="4"/>
  <c r="BR73" i="4"/>
  <c r="BR72" i="4"/>
  <c r="C72" i="4"/>
  <c r="BR71" i="4"/>
  <c r="BR70" i="4"/>
  <c r="BR69" i="4"/>
  <c r="C69" i="4"/>
  <c r="BR68" i="4"/>
  <c r="BR67" i="4"/>
  <c r="BR66" i="4"/>
  <c r="C66" i="4"/>
  <c r="BR65" i="4"/>
  <c r="BR64" i="4"/>
  <c r="BR63" i="4"/>
  <c r="C63" i="4"/>
  <c r="BR62" i="4"/>
  <c r="BR61" i="4"/>
  <c r="BR60" i="4"/>
  <c r="BR59" i="4"/>
  <c r="BR58" i="4"/>
  <c r="BR57" i="4"/>
  <c r="BR56" i="4"/>
  <c r="BR55" i="4"/>
  <c r="BR54" i="4"/>
  <c r="BE55" i="4"/>
  <c r="AH122" i="2" s="1"/>
  <c r="BR53" i="4"/>
  <c r="BR52" i="4"/>
  <c r="BE52" i="4"/>
  <c r="BR51" i="4"/>
  <c r="BR50" i="4"/>
  <c r="BR49" i="4"/>
  <c r="C49" i="4"/>
  <c r="BR48" i="4"/>
  <c r="BR47" i="4"/>
  <c r="BR46" i="4"/>
  <c r="C46" i="4"/>
  <c r="BR45" i="4"/>
  <c r="BR44" i="4"/>
  <c r="BR43" i="4"/>
  <c r="C43" i="4"/>
  <c r="C40" i="4"/>
  <c r="C37" i="4"/>
  <c r="C34" i="4"/>
  <c r="C31" i="4"/>
  <c r="C28" i="4"/>
  <c r="C25" i="4"/>
  <c r="C22" i="4"/>
  <c r="C19" i="4"/>
  <c r="C16" i="4"/>
  <c r="C13" i="4"/>
  <c r="C10" i="4"/>
  <c r="AR503" i="4"/>
  <c r="Z225" i="4"/>
  <c r="C157" i="3"/>
  <c r="C156" i="3"/>
  <c r="C155" i="3"/>
  <c r="D153" i="3"/>
  <c r="C153" i="3"/>
  <c r="D151" i="3"/>
  <c r="C151" i="3"/>
  <c r="D149" i="3"/>
  <c r="C149" i="3"/>
  <c r="D148" i="3"/>
  <c r="C148" i="3"/>
  <c r="D147" i="3"/>
  <c r="C147" i="3"/>
  <c r="D146" i="3"/>
  <c r="C146" i="3"/>
  <c r="D145" i="3"/>
  <c r="C145" i="3"/>
  <c r="D144" i="3"/>
  <c r="C144" i="3"/>
  <c r="D143" i="3"/>
  <c r="C143" i="3"/>
  <c r="D142" i="3"/>
  <c r="C142" i="3"/>
  <c r="D141" i="3"/>
  <c r="C141" i="3"/>
  <c r="D139" i="3"/>
  <c r="C139"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13" i="3"/>
  <c r="C113" i="3"/>
  <c r="D110" i="3"/>
  <c r="C110" i="3"/>
  <c r="D109" i="3"/>
  <c r="C109" i="3"/>
  <c r="D104" i="3"/>
  <c r="C104" i="3"/>
  <c r="D102" i="3"/>
  <c r="C102" i="3"/>
  <c r="D100" i="3"/>
  <c r="C100" i="3"/>
  <c r="D99" i="3"/>
  <c r="C99" i="3"/>
  <c r="D97" i="3"/>
  <c r="C97" i="3"/>
  <c r="D95" i="3"/>
  <c r="C95" i="3"/>
  <c r="I93" i="3"/>
  <c r="H93" i="3"/>
  <c r="D93" i="3"/>
  <c r="C93" i="3"/>
  <c r="I92" i="3"/>
  <c r="H92" i="3"/>
  <c r="D92" i="3"/>
  <c r="C92" i="3"/>
  <c r="D91" i="3"/>
  <c r="C91" i="3"/>
  <c r="I90" i="3"/>
  <c r="H90" i="3"/>
  <c r="D90" i="3"/>
  <c r="C90" i="3"/>
  <c r="D89" i="3"/>
  <c r="C89" i="3"/>
  <c r="I88" i="3"/>
  <c r="H88" i="3"/>
  <c r="D87" i="3"/>
  <c r="C87" i="3"/>
  <c r="I86" i="3"/>
  <c r="H86" i="3"/>
  <c r="D86" i="3"/>
  <c r="C86" i="3"/>
  <c r="I84" i="3"/>
  <c r="H84" i="3"/>
  <c r="D84" i="3"/>
  <c r="C84" i="3"/>
  <c r="D83" i="3"/>
  <c r="C83" i="3"/>
  <c r="I82" i="3"/>
  <c r="H82" i="3"/>
  <c r="D82" i="3"/>
  <c r="C82" i="3"/>
  <c r="I81" i="3"/>
  <c r="H81" i="3"/>
  <c r="D80" i="3"/>
  <c r="C80" i="3"/>
  <c r="D78" i="3"/>
  <c r="C78" i="3"/>
  <c r="D77" i="3"/>
  <c r="C77" i="3"/>
  <c r="D76" i="3"/>
  <c r="C76" i="3"/>
  <c r="D75" i="3"/>
  <c r="C75" i="3"/>
  <c r="D74" i="3"/>
  <c r="C74" i="3"/>
  <c r="D73" i="3"/>
  <c r="C73" i="3"/>
  <c r="D72" i="3"/>
  <c r="C72" i="3"/>
  <c r="D71" i="3"/>
  <c r="C71" i="3"/>
  <c r="I70" i="3"/>
  <c r="H70" i="3"/>
  <c r="D70" i="3"/>
  <c r="C70" i="3"/>
  <c r="I69" i="3"/>
  <c r="H69" i="3"/>
  <c r="D69" i="3"/>
  <c r="C69" i="3"/>
  <c r="D68" i="3"/>
  <c r="C68" i="3"/>
  <c r="I67" i="3"/>
  <c r="H67" i="3"/>
  <c r="D67" i="3"/>
  <c r="C67" i="3"/>
  <c r="D57" i="3"/>
  <c r="C57" i="3"/>
  <c r="I56" i="3"/>
  <c r="H56" i="3"/>
  <c r="D56" i="3"/>
  <c r="C56" i="3"/>
  <c r="D55" i="3"/>
  <c r="C55" i="3"/>
  <c r="I54" i="3"/>
  <c r="H54" i="3"/>
  <c r="D54" i="3"/>
  <c r="C54" i="3"/>
  <c r="I53" i="3"/>
  <c r="H53" i="3"/>
  <c r="I52" i="3"/>
  <c r="H52" i="3"/>
  <c r="D52" i="3"/>
  <c r="C52" i="3"/>
  <c r="I50" i="3"/>
  <c r="H50" i="3"/>
  <c r="D50" i="3"/>
  <c r="C50" i="3"/>
  <c r="D49" i="3"/>
  <c r="C49" i="3"/>
  <c r="I48" i="3"/>
  <c r="H48" i="3"/>
  <c r="D48" i="3"/>
  <c r="C48" i="3"/>
  <c r="I47" i="3"/>
  <c r="H47" i="3"/>
  <c r="D47" i="3"/>
  <c r="C47" i="3"/>
  <c r="I46" i="3"/>
  <c r="H46" i="3"/>
  <c r="D46" i="3"/>
  <c r="C46" i="3"/>
  <c r="I45" i="3"/>
  <c r="H45" i="3"/>
  <c r="D45" i="3"/>
  <c r="C45" i="3"/>
  <c r="I44" i="3"/>
  <c r="H44" i="3"/>
  <c r="D44" i="3"/>
  <c r="C44" i="3"/>
  <c r="I43" i="3"/>
  <c r="H43" i="3"/>
  <c r="D43" i="3"/>
  <c r="C43" i="3"/>
  <c r="I42" i="3"/>
  <c r="H42" i="3"/>
  <c r="D42" i="3"/>
  <c r="C42" i="3"/>
  <c r="I41" i="3"/>
  <c r="H41" i="3"/>
  <c r="D41" i="3"/>
  <c r="C41" i="3"/>
  <c r="I40" i="3"/>
  <c r="H40" i="3"/>
  <c r="D40" i="3"/>
  <c r="C40" i="3"/>
  <c r="I39" i="3"/>
  <c r="H39" i="3"/>
  <c r="D39" i="3"/>
  <c r="C39" i="3"/>
  <c r="D38" i="3"/>
  <c r="C38" i="3"/>
  <c r="I37" i="3"/>
  <c r="H37" i="3"/>
  <c r="D37" i="3"/>
  <c r="C37" i="3"/>
  <c r="I36" i="3"/>
  <c r="H36" i="3"/>
  <c r="D36" i="3"/>
  <c r="C36" i="3"/>
  <c r="I35" i="3"/>
  <c r="H35" i="3"/>
  <c r="I34" i="3"/>
  <c r="H34" i="3"/>
  <c r="D34" i="3"/>
  <c r="C34" i="3"/>
  <c r="I33" i="3"/>
  <c r="H33" i="3"/>
  <c r="D33" i="3"/>
  <c r="C33" i="3"/>
  <c r="I32" i="3"/>
  <c r="H32" i="3"/>
  <c r="D32" i="3"/>
  <c r="C32" i="3"/>
  <c r="I31" i="3"/>
  <c r="H31" i="3"/>
  <c r="D31" i="3"/>
  <c r="C31" i="3"/>
  <c r="I30" i="3"/>
  <c r="H30" i="3"/>
  <c r="D30" i="3"/>
  <c r="C30" i="3"/>
  <c r="D29" i="3"/>
  <c r="C29" i="3"/>
  <c r="I28" i="3"/>
  <c r="H28" i="3"/>
  <c r="D28" i="3"/>
  <c r="C28" i="3"/>
  <c r="I27" i="3"/>
  <c r="H27" i="3"/>
  <c r="D27" i="3"/>
  <c r="C27" i="3"/>
  <c r="I26" i="3"/>
  <c r="H26" i="3"/>
  <c r="D26" i="3"/>
  <c r="C26" i="3"/>
  <c r="I25" i="3"/>
  <c r="H25" i="3"/>
  <c r="D25" i="3"/>
  <c r="C25" i="3"/>
  <c r="I24" i="3"/>
  <c r="H24" i="3"/>
  <c r="D24" i="3"/>
  <c r="C24" i="3"/>
  <c r="I23" i="3"/>
  <c r="H23" i="3"/>
  <c r="D23" i="3"/>
  <c r="C23" i="3"/>
  <c r="I22" i="3"/>
  <c r="H22" i="3"/>
  <c r="D22" i="3"/>
  <c r="C22" i="3"/>
  <c r="I21" i="3"/>
  <c r="H21" i="3"/>
  <c r="D21" i="3"/>
  <c r="C21" i="3"/>
  <c r="I20" i="3"/>
  <c r="H20" i="3"/>
  <c r="D20" i="3"/>
  <c r="C20" i="3"/>
  <c r="I19" i="3"/>
  <c r="H19" i="3"/>
  <c r="D19" i="3"/>
  <c r="C19" i="3"/>
  <c r="D18" i="3"/>
  <c r="C18" i="3"/>
  <c r="I17" i="3"/>
  <c r="H17" i="3"/>
  <c r="D17" i="3"/>
  <c r="C17" i="3"/>
  <c r="D16" i="3"/>
  <c r="C16" i="3"/>
  <c r="I15" i="3"/>
  <c r="H15" i="3"/>
  <c r="D15" i="3"/>
  <c r="C15" i="3"/>
  <c r="I14" i="3"/>
  <c r="H14" i="3"/>
  <c r="D14" i="3"/>
  <c r="C14" i="3"/>
  <c r="I13" i="3"/>
  <c r="H13" i="3"/>
  <c r="D13" i="3"/>
  <c r="C13" i="3"/>
  <c r="I12" i="3"/>
  <c r="H12" i="3"/>
  <c r="D12" i="3"/>
  <c r="C12" i="3"/>
  <c r="I11" i="3"/>
  <c r="H11" i="3"/>
  <c r="D11" i="3"/>
  <c r="C11" i="3"/>
  <c r="I10" i="3"/>
  <c r="H10" i="3"/>
  <c r="D10" i="3"/>
  <c r="C10" i="3"/>
  <c r="I9" i="3"/>
  <c r="H9" i="3"/>
  <c r="D9" i="3"/>
  <c r="C9" i="3"/>
  <c r="I117" i="3"/>
  <c r="D61" i="3"/>
  <c r="D117" i="3" s="1"/>
  <c r="AG49" i="4" l="1"/>
  <c r="AG33" i="4"/>
  <c r="AG10" i="4"/>
  <c r="AG22" i="4"/>
  <c r="AG34" i="4"/>
  <c r="AG50" i="4"/>
  <c r="AG67" i="4"/>
  <c r="AG151" i="4"/>
  <c r="AG66" i="4"/>
  <c r="AG21" i="4"/>
  <c r="AG15" i="4"/>
  <c r="AG27" i="4"/>
  <c r="AG39" i="4"/>
  <c r="AG51" i="4"/>
  <c r="AG68" i="4"/>
  <c r="AG9" i="4"/>
  <c r="AG16" i="4"/>
  <c r="AG28" i="4"/>
  <c r="AG90" i="4"/>
  <c r="AG91" i="4"/>
  <c r="AG92" i="4"/>
  <c r="AG134" i="4"/>
  <c r="AG135" i="4"/>
  <c r="AG136" i="4"/>
  <c r="AG78" i="4"/>
  <c r="AG79" i="4"/>
  <c r="AG80" i="4"/>
  <c r="AG102" i="4"/>
  <c r="AG103" i="4"/>
  <c r="AG104" i="4"/>
  <c r="AG122" i="4"/>
  <c r="AG123" i="4"/>
  <c r="AG124" i="4"/>
  <c r="AG149" i="4"/>
  <c r="AG150" i="4"/>
  <c r="AG207" i="4"/>
  <c r="AG7" i="4"/>
  <c r="AG12" i="4"/>
  <c r="AG13" i="4"/>
  <c r="AG18" i="4"/>
  <c r="AG19" i="4"/>
  <c r="AG24" i="4"/>
  <c r="AG25" i="4"/>
  <c r="AG30" i="4"/>
  <c r="AG31" i="4"/>
  <c r="AG36" i="4"/>
  <c r="AG37" i="4"/>
  <c r="AG42" i="4"/>
  <c r="AG43" i="4"/>
  <c r="AG44" i="4"/>
  <c r="AG45" i="4"/>
  <c r="AG72" i="4"/>
  <c r="AG73" i="4"/>
  <c r="AG74" i="4"/>
  <c r="AG84" i="4"/>
  <c r="AG85" i="4"/>
  <c r="AG86" i="4"/>
  <c r="AG96" i="4"/>
  <c r="AG97" i="4"/>
  <c r="AG98" i="4"/>
  <c r="AG128" i="4"/>
  <c r="AG129" i="4"/>
  <c r="AG130" i="4"/>
  <c r="AG140" i="4"/>
  <c r="AG141" i="4"/>
  <c r="AG142" i="4"/>
  <c r="AG161" i="4"/>
  <c r="AG162" i="4"/>
  <c r="AG163" i="4"/>
  <c r="AG187" i="4"/>
  <c r="AG188" i="4"/>
  <c r="AG189" i="4"/>
  <c r="AG175" i="4"/>
  <c r="AG176" i="4"/>
  <c r="AG177" i="4"/>
  <c r="AG199" i="4"/>
  <c r="AG200" i="4"/>
  <c r="AG201" i="4"/>
  <c r="I61" i="3"/>
  <c r="AG8" i="4"/>
  <c r="AG11" i="4"/>
  <c r="AG14" i="4"/>
  <c r="AG17" i="4"/>
  <c r="AG20" i="4"/>
  <c r="AG23" i="4"/>
  <c r="AG26" i="4"/>
  <c r="AG29" i="4"/>
  <c r="AG32" i="4"/>
  <c r="AG35" i="4"/>
  <c r="AG38" i="4"/>
  <c r="AG41" i="4"/>
  <c r="AG46" i="4"/>
  <c r="AG47" i="4"/>
  <c r="AG48" i="4"/>
  <c r="AR57" i="4"/>
  <c r="AG63" i="4"/>
  <c r="AG64" i="4"/>
  <c r="AG65" i="4"/>
  <c r="AG69" i="4"/>
  <c r="AG70" i="4"/>
  <c r="AG71" i="4"/>
  <c r="AG75" i="4"/>
  <c r="AG76" i="4"/>
  <c r="AG77" i="4"/>
  <c r="AG81" i="4"/>
  <c r="AG82" i="4"/>
  <c r="AG83" i="4"/>
  <c r="AG87" i="4"/>
  <c r="AG88" i="4"/>
  <c r="AG89" i="4"/>
  <c r="AG93" i="4"/>
  <c r="AG94" i="4"/>
  <c r="AG95" i="4"/>
  <c r="AG99" i="4"/>
  <c r="AG100" i="4"/>
  <c r="AG101" i="4"/>
  <c r="AG105" i="4"/>
  <c r="AG106" i="4"/>
  <c r="AG107" i="4"/>
  <c r="AG119" i="4"/>
  <c r="AG120" i="4"/>
  <c r="AG121" i="4"/>
  <c r="AG125" i="4"/>
  <c r="AG126" i="4"/>
  <c r="AG127" i="4"/>
  <c r="AG131" i="4"/>
  <c r="AG132" i="4"/>
  <c r="AG133" i="4"/>
  <c r="AG137" i="4"/>
  <c r="AG138" i="4"/>
  <c r="AG139" i="4"/>
  <c r="AG143" i="4"/>
  <c r="AG144" i="4"/>
  <c r="AG145" i="4"/>
  <c r="AG155" i="4"/>
  <c r="AG156" i="4"/>
  <c r="AG157" i="4"/>
  <c r="AG181" i="4"/>
  <c r="AG182" i="4"/>
  <c r="AG183" i="4"/>
  <c r="AG193" i="4"/>
  <c r="AG194" i="4"/>
  <c r="AG195" i="4"/>
  <c r="AG205" i="4"/>
  <c r="AG206" i="4"/>
  <c r="AG496" i="4"/>
  <c r="Z57" i="4"/>
  <c r="Z113" i="4"/>
  <c r="AG146" i="4"/>
  <c r="AG147" i="4"/>
  <c r="AG148" i="4"/>
  <c r="AG152" i="4"/>
  <c r="AG153" i="4"/>
  <c r="AG154" i="4"/>
  <c r="AG158" i="4"/>
  <c r="AG159" i="4"/>
  <c r="AG160" i="4"/>
  <c r="Z169" i="4"/>
  <c r="AG178" i="4"/>
  <c r="AG179" i="4"/>
  <c r="AG180" i="4"/>
  <c r="AG184" i="4"/>
  <c r="AG185" i="4"/>
  <c r="AG186" i="4"/>
  <c r="AG190" i="4"/>
  <c r="AG191" i="4"/>
  <c r="AG192" i="4"/>
  <c r="AG196" i="4"/>
  <c r="AG197" i="4"/>
  <c r="AG198" i="4"/>
  <c r="AG202" i="4"/>
  <c r="AG203" i="4"/>
  <c r="AG204" i="4"/>
  <c r="AG208" i="4"/>
  <c r="AG209" i="4"/>
  <c r="AG212" i="4"/>
  <c r="AG215" i="4"/>
  <c r="AG218" i="4"/>
  <c r="AG232" i="4"/>
  <c r="AG235" i="4"/>
  <c r="AG238" i="4"/>
  <c r="AG241" i="4"/>
  <c r="AG244" i="4"/>
  <c r="AG248" i="4"/>
  <c r="AG249" i="4"/>
  <c r="AG254" i="4"/>
  <c r="AG255" i="4"/>
  <c r="AG260" i="4"/>
  <c r="AG261" i="4"/>
  <c r="AG266" i="4"/>
  <c r="AG267" i="4"/>
  <c r="AG272" i="4"/>
  <c r="AG273" i="4"/>
  <c r="AR337" i="4"/>
  <c r="AG343" i="4"/>
  <c r="AG348" i="4"/>
  <c r="AG349" i="4"/>
  <c r="AG354" i="4"/>
  <c r="AG355" i="4"/>
  <c r="AG360" i="4"/>
  <c r="AG361" i="4"/>
  <c r="AG366" i="4"/>
  <c r="AG367" i="4"/>
  <c r="AG372" i="4"/>
  <c r="AG373" i="4"/>
  <c r="AG378" i="4"/>
  <c r="AG379" i="4"/>
  <c r="AG384" i="4"/>
  <c r="AG385" i="4"/>
  <c r="AR448" i="4"/>
  <c r="AG454" i="4"/>
  <c r="AG459" i="4"/>
  <c r="AG460" i="4"/>
  <c r="AG465" i="4"/>
  <c r="AG466" i="4"/>
  <c r="AG471" i="4"/>
  <c r="AG472" i="4"/>
  <c r="AG477" i="4"/>
  <c r="AG478" i="4"/>
  <c r="AG483" i="4"/>
  <c r="AG484" i="4"/>
  <c r="AG489" i="4"/>
  <c r="AG490" i="4"/>
  <c r="AG495" i="4"/>
  <c r="Z503" i="4"/>
  <c r="Z448" i="4"/>
  <c r="Z393" i="4"/>
  <c r="Z337" i="4"/>
  <c r="Z281" i="4"/>
  <c r="AR113" i="4"/>
  <c r="AR169" i="4"/>
  <c r="AG552" i="4"/>
  <c r="AG549" i="4"/>
  <c r="AG546" i="4"/>
  <c r="AG543" i="4"/>
  <c r="AG540" i="4"/>
  <c r="AG537" i="4"/>
  <c r="AG534" i="4"/>
  <c r="AG531" i="4"/>
  <c r="AG528" i="4"/>
  <c r="AG525" i="4"/>
  <c r="AG522" i="4"/>
  <c r="AG519" i="4"/>
  <c r="AG516" i="4"/>
  <c r="AG513" i="4"/>
  <c r="AG510" i="4"/>
  <c r="AG497" i="4"/>
  <c r="AG494" i="4"/>
  <c r="AG491" i="4"/>
  <c r="AG488" i="4"/>
  <c r="AG485" i="4"/>
  <c r="AG482" i="4"/>
  <c r="AG479" i="4"/>
  <c r="AG476" i="4"/>
  <c r="AG473" i="4"/>
  <c r="AG470" i="4"/>
  <c r="AG467" i="4"/>
  <c r="AG464" i="4"/>
  <c r="AG461" i="4"/>
  <c r="AG458" i="4"/>
  <c r="AG455" i="4"/>
  <c r="AG442" i="4"/>
  <c r="AG439" i="4"/>
  <c r="AG436" i="4"/>
  <c r="AG433" i="4"/>
  <c r="AG430" i="4"/>
  <c r="AG427" i="4"/>
  <c r="AG424" i="4"/>
  <c r="AG421" i="4"/>
  <c r="AG418" i="4"/>
  <c r="AG415" i="4"/>
  <c r="AG412" i="4"/>
  <c r="AG409" i="4"/>
  <c r="AG406" i="4"/>
  <c r="AG403" i="4"/>
  <c r="AG400" i="4"/>
  <c r="AG386" i="4"/>
  <c r="AG383" i="4"/>
  <c r="AG380" i="4"/>
  <c r="AG377" i="4"/>
  <c r="AG374" i="4"/>
  <c r="AG371" i="4"/>
  <c r="AG368" i="4"/>
  <c r="AG365" i="4"/>
  <c r="AG362" i="4"/>
  <c r="AG359" i="4"/>
  <c r="AG356" i="4"/>
  <c r="AG353" i="4"/>
  <c r="AG350" i="4"/>
  <c r="AG347" i="4"/>
  <c r="AG344" i="4"/>
  <c r="AG330" i="4"/>
  <c r="AG327" i="4"/>
  <c r="AG324" i="4"/>
  <c r="AG321" i="4"/>
  <c r="AG318" i="4"/>
  <c r="AG315" i="4"/>
  <c r="AG312" i="4"/>
  <c r="AG309" i="4"/>
  <c r="AG306" i="4"/>
  <c r="AG303" i="4"/>
  <c r="AG300" i="4"/>
  <c r="AG297" i="4"/>
  <c r="AG294" i="4"/>
  <c r="AG291" i="4"/>
  <c r="AG288" i="4"/>
  <c r="AG274" i="4"/>
  <c r="AG271" i="4"/>
  <c r="AG268" i="4"/>
  <c r="AG265" i="4"/>
  <c r="AG262" i="4"/>
  <c r="AG553" i="4"/>
  <c r="AG548" i="4"/>
  <c r="AG547" i="4"/>
  <c r="AG542" i="4"/>
  <c r="AG541" i="4"/>
  <c r="AG536" i="4"/>
  <c r="AG535" i="4"/>
  <c r="AG530" i="4"/>
  <c r="AG529" i="4"/>
  <c r="AG524" i="4"/>
  <c r="AG523" i="4"/>
  <c r="AG518" i="4"/>
  <c r="AG517" i="4"/>
  <c r="AG512" i="4"/>
  <c r="AG511" i="4"/>
  <c r="AG498" i="4"/>
  <c r="AG493" i="4"/>
  <c r="AG492" i="4"/>
  <c r="AG487" i="4"/>
  <c r="AG486" i="4"/>
  <c r="AG481" i="4"/>
  <c r="AG480" i="4"/>
  <c r="AG475" i="4"/>
  <c r="AG474" i="4"/>
  <c r="AG469" i="4"/>
  <c r="AG468" i="4"/>
  <c r="AG463" i="4"/>
  <c r="AG462" i="4"/>
  <c r="AG457" i="4"/>
  <c r="AG456" i="4"/>
  <c r="AG443" i="4"/>
  <c r="AG438" i="4"/>
  <c r="AG437" i="4"/>
  <c r="AG432" i="4"/>
  <c r="AG431" i="4"/>
  <c r="AG426" i="4"/>
  <c r="AG425" i="4"/>
  <c r="AG420" i="4"/>
  <c r="AG419" i="4"/>
  <c r="AG414" i="4"/>
  <c r="AG413" i="4"/>
  <c r="AG408" i="4"/>
  <c r="AG407" i="4"/>
  <c r="AG402" i="4"/>
  <c r="AG401" i="4"/>
  <c r="AG387" i="4"/>
  <c r="AG382" i="4"/>
  <c r="AG381" i="4"/>
  <c r="AG376" i="4"/>
  <c r="AG375" i="4"/>
  <c r="AG370" i="4"/>
  <c r="AG369" i="4"/>
  <c r="AG364" i="4"/>
  <c r="AG363" i="4"/>
  <c r="AG358" i="4"/>
  <c r="AG357" i="4"/>
  <c r="AG352" i="4"/>
  <c r="AG351" i="4"/>
  <c r="AG346" i="4"/>
  <c r="AG345" i="4"/>
  <c r="AG331" i="4"/>
  <c r="AG326" i="4"/>
  <c r="AG325" i="4"/>
  <c r="AG320" i="4"/>
  <c r="AG319" i="4"/>
  <c r="AG314" i="4"/>
  <c r="AG313" i="4"/>
  <c r="AG308" i="4"/>
  <c r="AG307" i="4"/>
  <c r="AG302" i="4"/>
  <c r="AG301" i="4"/>
  <c r="AG296" i="4"/>
  <c r="AG295" i="4"/>
  <c r="AG290" i="4"/>
  <c r="AG289" i="4"/>
  <c r="AG275" i="4"/>
  <c r="AG270" i="4"/>
  <c r="AG269" i="4"/>
  <c r="AG264" i="4"/>
  <c r="AG263" i="4"/>
  <c r="AG259" i="4"/>
  <c r="AG256" i="4"/>
  <c r="AG253" i="4"/>
  <c r="AG250" i="4"/>
  <c r="AG247" i="4"/>
  <c r="AG210" i="4"/>
  <c r="AG211" i="4"/>
  <c r="AG213" i="4"/>
  <c r="AG214" i="4"/>
  <c r="AG216" i="4"/>
  <c r="AG217" i="4"/>
  <c r="AG219" i="4"/>
  <c r="AR225" i="4"/>
  <c r="AG231" i="4"/>
  <c r="AG233" i="4"/>
  <c r="AG234" i="4"/>
  <c r="AG236" i="4"/>
  <c r="AG237" i="4"/>
  <c r="AG239" i="4"/>
  <c r="AG240" i="4"/>
  <c r="AG242" i="4"/>
  <c r="AG243" i="4"/>
  <c r="AG245" i="4"/>
  <c r="AG246" i="4"/>
  <c r="AG251" i="4"/>
  <c r="AG252" i="4"/>
  <c r="AG257" i="4"/>
  <c r="AG258" i="4"/>
  <c r="AR281" i="4"/>
  <c r="AG287" i="4"/>
  <c r="AG292" i="4"/>
  <c r="AG293" i="4"/>
  <c r="AG298" i="4"/>
  <c r="AG299" i="4"/>
  <c r="AG304" i="4"/>
  <c r="AG305" i="4"/>
  <c r="AG310" i="4"/>
  <c r="AG311" i="4"/>
  <c r="AG316" i="4"/>
  <c r="AG317" i="4"/>
  <c r="AG322" i="4"/>
  <c r="AG323" i="4"/>
  <c r="AG328" i="4"/>
  <c r="AG329" i="4"/>
  <c r="AR393" i="4"/>
  <c r="AG399" i="4"/>
  <c r="AG404" i="4"/>
  <c r="AG405" i="4"/>
  <c r="AG410" i="4"/>
  <c r="AG411" i="4"/>
  <c r="AG416" i="4"/>
  <c r="AG417" i="4"/>
  <c r="AG422" i="4"/>
  <c r="AG423" i="4"/>
  <c r="AG428" i="4"/>
  <c r="AG429" i="4"/>
  <c r="AG434" i="4"/>
  <c r="AG435" i="4"/>
  <c r="AG440" i="4"/>
  <c r="AG441" i="4"/>
  <c r="AG509" i="4"/>
  <c r="AG514" i="4"/>
  <c r="AG515" i="4"/>
  <c r="AG520" i="4"/>
  <c r="AG521" i="4"/>
  <c r="AG526" i="4"/>
  <c r="AG527" i="4"/>
  <c r="AG532" i="4"/>
  <c r="AG533" i="4"/>
  <c r="AG538" i="4"/>
  <c r="AG539" i="4"/>
  <c r="AG544" i="4"/>
  <c r="AG545" i="4"/>
  <c r="AG550" i="4"/>
  <c r="AG551" i="4"/>
  <c r="E111" i="3" l="1"/>
  <c r="E106" i="3"/>
  <c r="E107" i="3"/>
  <c r="J11" i="3"/>
  <c r="E148" i="3"/>
  <c r="E144" i="3"/>
  <c r="E139" i="3"/>
  <c r="E134" i="3"/>
  <c r="E130" i="3"/>
  <c r="E126" i="3"/>
  <c r="E113" i="3"/>
  <c r="E100" i="3"/>
  <c r="J90" i="3"/>
  <c r="E84" i="3"/>
  <c r="J78" i="3"/>
  <c r="E73" i="3"/>
  <c r="E68" i="3"/>
  <c r="J52" i="3"/>
  <c r="E47" i="3"/>
  <c r="E43" i="3"/>
  <c r="E39" i="3"/>
  <c r="E34" i="3"/>
  <c r="E30" i="3"/>
  <c r="J25" i="3"/>
  <c r="J21" i="3"/>
  <c r="E17" i="3"/>
  <c r="J12" i="3"/>
  <c r="E110" i="3"/>
  <c r="E92" i="3"/>
  <c r="E86" i="3"/>
  <c r="E80" i="3"/>
  <c r="J74" i="3"/>
  <c r="J69" i="3"/>
  <c r="J56" i="3"/>
  <c r="J50" i="3"/>
  <c r="E46" i="3"/>
  <c r="E42" i="3"/>
  <c r="J37" i="3"/>
  <c r="E33" i="3"/>
  <c r="J28" i="3"/>
  <c r="J24" i="3"/>
  <c r="J20" i="3"/>
  <c r="J15" i="3"/>
  <c r="E153" i="3"/>
  <c r="E149" i="3"/>
  <c r="E147" i="3"/>
  <c r="E145" i="3"/>
  <c r="E143" i="3"/>
  <c r="E141" i="3"/>
  <c r="E137" i="3"/>
  <c r="E135" i="3"/>
  <c r="E131" i="3"/>
  <c r="E127" i="3"/>
  <c r="E123" i="3"/>
  <c r="E133" i="3"/>
  <c r="E129" i="3"/>
  <c r="E125" i="3"/>
  <c r="E99" i="3"/>
  <c r="E97" i="3"/>
  <c r="E95" i="3"/>
  <c r="J92" i="3"/>
  <c r="E90" i="3"/>
  <c r="J86" i="3"/>
  <c r="E83" i="3"/>
  <c r="J80" i="3"/>
  <c r="E78" i="3"/>
  <c r="E75" i="3"/>
  <c r="J72" i="3"/>
  <c r="E70" i="3"/>
  <c r="J67" i="3"/>
  <c r="E57" i="3"/>
  <c r="J54" i="3"/>
  <c r="E52" i="3"/>
  <c r="J48" i="3"/>
  <c r="J46" i="3"/>
  <c r="J44" i="3"/>
  <c r="J42" i="3"/>
  <c r="J40" i="3"/>
  <c r="E38" i="3"/>
  <c r="E36" i="3"/>
  <c r="J33" i="3"/>
  <c r="J31" i="3"/>
  <c r="E29" i="3"/>
  <c r="E27" i="3"/>
  <c r="E25" i="3"/>
  <c r="E109" i="3"/>
  <c r="E102" i="3"/>
  <c r="J93" i="3"/>
  <c r="E91" i="3"/>
  <c r="J88" i="3"/>
  <c r="J84" i="3"/>
  <c r="E82" i="3"/>
  <c r="J79" i="3"/>
  <c r="J76" i="3"/>
  <c r="E74" i="3"/>
  <c r="E71" i="3"/>
  <c r="E69" i="3"/>
  <c r="E56" i="3"/>
  <c r="J53" i="3"/>
  <c r="E50" i="3"/>
  <c r="J47" i="3"/>
  <c r="J45" i="3"/>
  <c r="J43" i="3"/>
  <c r="J41" i="3"/>
  <c r="J39" i="3"/>
  <c r="E37" i="3"/>
  <c r="J34" i="3"/>
  <c r="J32" i="3"/>
  <c r="J30" i="3"/>
  <c r="E28" i="3"/>
  <c r="E26" i="3"/>
  <c r="E24" i="3"/>
  <c r="E22" i="3"/>
  <c r="E20" i="3"/>
  <c r="J17" i="3"/>
  <c r="E15" i="3"/>
  <c r="E13" i="3"/>
  <c r="E11" i="3"/>
  <c r="E9" i="3"/>
  <c r="E23" i="3"/>
  <c r="E21" i="3"/>
  <c r="E19" i="3"/>
  <c r="E16" i="3"/>
  <c r="E14" i="3"/>
  <c r="E12" i="3"/>
  <c r="E10" i="3"/>
  <c r="E151" i="3"/>
  <c r="E146" i="3"/>
  <c r="E142" i="3"/>
  <c r="E136" i="3"/>
  <c r="E132" i="3"/>
  <c r="E128" i="3"/>
  <c r="E124" i="3"/>
  <c r="E93" i="3"/>
  <c r="E87" i="3"/>
  <c r="J81" i="3"/>
  <c r="E76" i="3"/>
  <c r="J70" i="3"/>
  <c r="E55" i="3"/>
  <c r="E49" i="3"/>
  <c r="E45" i="3"/>
  <c r="E41" i="3"/>
  <c r="J36" i="3"/>
  <c r="E32" i="3"/>
  <c r="J27" i="3"/>
  <c r="J23" i="3"/>
  <c r="J19" i="3"/>
  <c r="J14" i="3"/>
  <c r="J10" i="3"/>
  <c r="E104" i="3"/>
  <c r="J82" i="3"/>
  <c r="E77" i="3"/>
  <c r="E72" i="3"/>
  <c r="E67" i="3"/>
  <c r="E54" i="3"/>
  <c r="E48" i="3"/>
  <c r="E44" i="3"/>
  <c r="E40" i="3"/>
  <c r="J35" i="3"/>
  <c r="E31" i="3"/>
  <c r="J26" i="3"/>
  <c r="J22" i="3"/>
  <c r="E18" i="3"/>
  <c r="J13" i="3"/>
  <c r="J9" i="3"/>
  <c r="E158" i="3" l="1"/>
  <c r="J94" i="3"/>
  <c r="E16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J11" authorId="0" shapeId="0" xr:uid="{00000000-0006-0000-0100-000001000000}">
      <text>
        <r>
          <rPr>
            <b/>
            <sz val="9"/>
            <color indexed="81"/>
            <rFont val="ＭＳ Ｐゴシック"/>
            <family val="3"/>
            <charset val="128"/>
          </rPr>
          <t>国土交通大臣許可又は各都道府県知事許可が分かるよう直接入力</t>
        </r>
        <r>
          <rPr>
            <sz val="9"/>
            <color indexed="81"/>
            <rFont val="ＭＳ Ｐゴシック"/>
            <family val="3"/>
            <charset val="128"/>
          </rPr>
          <t xml:space="preserve">
</t>
        </r>
      </text>
    </comment>
    <comment ref="J30" authorId="0" shapeId="0" xr:uid="{00000000-0006-0000-0100-000002000000}">
      <text>
        <r>
          <rPr>
            <b/>
            <sz val="9"/>
            <color indexed="81"/>
            <rFont val="ＭＳ Ｐゴシック"/>
            <family val="3"/>
            <charset val="128"/>
          </rPr>
          <t>電子入札システム登録時のアドレスを記載。
誤りがないか必ず確認すること</t>
        </r>
      </text>
    </comment>
    <comment ref="B61" authorId="0" shapeId="0" xr:uid="{00000000-0006-0000-0100-000003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t>
        </r>
      </text>
    </comment>
    <comment ref="I61" authorId="0" shapeId="0" xr:uid="{00000000-0006-0000-0100-000004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1" authorId="0" shapeId="0" xr:uid="{00000000-0006-0000-0100-000005000000}">
      <text>
        <r>
          <rPr>
            <b/>
            <sz val="9"/>
            <color indexed="81"/>
            <rFont val="ＭＳ Ｐゴシック"/>
            <family val="3"/>
            <charset val="128"/>
          </rPr>
          <t>経理事務等の業務に従事し、現場に出ない者の数</t>
        </r>
      </text>
    </comment>
    <comment ref="W61" authorId="0" shapeId="0" xr:uid="{00000000-0006-0000-0100-000006000000}">
      <text>
        <r>
          <rPr>
            <b/>
            <sz val="9"/>
            <color indexed="81"/>
            <rFont val="ＭＳ Ｐゴシック"/>
            <family val="3"/>
            <charset val="128"/>
          </rPr>
          <t>①、②の資格を有しない、現場作業員や運転手等</t>
        </r>
      </text>
    </comment>
    <comment ref="C65" authorId="0" shapeId="0" xr:uid="{00000000-0006-0000-0100-000007000000}">
      <text>
        <r>
          <rPr>
            <b/>
            <sz val="9"/>
            <color indexed="81"/>
            <rFont val="ＭＳ Ｐゴシック"/>
            <family val="3"/>
            <charset val="128"/>
          </rPr>
          <t>建設業を開始した年月日を記入してください。</t>
        </r>
      </text>
    </comment>
    <comment ref="C66" authorId="0" shapeId="0" xr:uid="{00000000-0006-0000-0100-000008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8" authorId="0" shapeId="0" xr:uid="{00000000-0006-0000-0100-000009000000}">
      <text>
        <r>
          <rPr>
            <b/>
            <sz val="9"/>
            <color indexed="81"/>
            <rFont val="ＭＳ Ｐゴシック"/>
            <family val="3"/>
            <charset val="128"/>
          </rPr>
          <t>営業形態や法人形態等が変更になった年月日を記入してください。</t>
        </r>
      </text>
    </comment>
    <comment ref="C69" authorId="0" shapeId="0" xr:uid="{00000000-0006-0000-0100-00000A000000}">
      <text>
        <r>
          <rPr>
            <b/>
            <sz val="9"/>
            <color indexed="81"/>
            <rFont val="ＭＳ Ｐゴシック"/>
            <family val="3"/>
            <charset val="128"/>
          </rPr>
          <t>②に該当する期間は差し引くこと。R5.4.1現在で満了している年数を記入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5" authorId="0" shapeId="0" xr:uid="{00000000-0006-0000-0200-000001000000}">
      <text>
        <r>
          <rPr>
            <b/>
            <sz val="11"/>
            <color indexed="81"/>
            <rFont val="ＭＳ Ｐゴシック"/>
            <family val="3"/>
            <charset val="128"/>
          </rPr>
          <t>自動集計のため、入力不要です。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契約課</author>
    <author>霧島市情報系</author>
    <author>工事契約検査課</author>
  </authors>
  <commentList>
    <comment ref="AK5" authorId="0" shapeId="0" xr:uid="{00000000-0006-0000-03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AG7" authorId="1" shapeId="0" xr:uid="{00000000-0006-0000-0300-000002000000}">
      <text>
        <r>
          <rPr>
            <b/>
            <sz val="9"/>
            <color indexed="81"/>
            <rFont val="MS P ゴシック"/>
            <family val="3"/>
            <charset val="128"/>
          </rPr>
          <t>資格名を選択したら自動で入力されるため、入力不要</t>
        </r>
      </text>
    </comment>
    <comment ref="Y9" authorId="1" shapeId="0" xr:uid="{00000000-0006-0000-0300-000003000000}">
      <text>
        <r>
          <rPr>
            <b/>
            <sz val="9"/>
            <color indexed="81"/>
            <rFont val="MS P ゴシック"/>
            <family val="3"/>
            <charset val="128"/>
          </rPr>
          <t>令和５年４月１日時点での年齢</t>
        </r>
      </text>
    </comment>
    <comment ref="AK10" authorId="1" shapeId="0" xr:uid="{00000000-0006-0000-0300-000004000000}">
      <text>
        <r>
          <rPr>
            <b/>
            <sz val="9"/>
            <color indexed="81"/>
            <rFont val="MS P ゴシック"/>
            <family val="3"/>
            <charset val="128"/>
          </rPr>
          <t>１個人が持っている資格の数が、４つ以上になる時は、続けて入力してください。</t>
        </r>
      </text>
    </comment>
    <comment ref="AK16" authorId="1" shapeId="0" xr:uid="{00000000-0006-0000-0300-000005000000}">
      <text>
        <r>
          <rPr>
            <b/>
            <sz val="9"/>
            <color indexed="81"/>
            <rFont val="MS P ゴシック"/>
            <family val="3"/>
            <charset val="128"/>
          </rPr>
          <t>水道施設工事に入札参加を希望する場合、コード番号915、916，925，926、927の資格の記載漏れのないこと</t>
        </r>
      </text>
    </comment>
    <comment ref="BE53" authorId="2" shapeId="0" xr:uid="{00000000-0006-0000-0300-000006000000}">
      <text>
        <r>
          <rPr>
            <b/>
            <sz val="9"/>
            <color indexed="81"/>
            <rFont val="ＭＳ Ｐゴシック"/>
            <family val="3"/>
            <charset val="128"/>
          </rPr>
          <t>・有資格者とは、経営事項審査における「監理技術者」「主任技術者」になりうる資格や実務経験を有する者を指します。
・技術者のうち、有資格者数(実人数)を直接入力してください。</t>
        </r>
      </text>
    </comment>
    <comment ref="BE54" authorId="2" shapeId="0" xr:uid="{00000000-0006-0000-0300-000007000000}">
      <text>
        <r>
          <rPr>
            <b/>
            <sz val="9"/>
            <color indexed="81"/>
            <rFont val="ＭＳ Ｐゴシック"/>
            <family val="3"/>
            <charset val="128"/>
          </rPr>
          <t>監理技術者資格取得者の人数を入力してください。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Q7" authorId="0" shapeId="0" xr:uid="{00000000-0006-0000-0400-000001000000}">
      <text>
        <r>
          <rPr>
            <sz val="12"/>
            <color indexed="81"/>
            <rFont val="ＭＳ Ｐゴシック"/>
            <family val="3"/>
            <charset val="128"/>
          </rPr>
          <t>役員または個人事業主のうち、経営業務の管理責任者（建設業法第７条第１項規定）に該当する者については、</t>
        </r>
        <r>
          <rPr>
            <b/>
            <u/>
            <sz val="12"/>
            <color indexed="81"/>
            <rFont val="ＭＳ Ｐゴシック"/>
            <family val="3"/>
            <charset val="128"/>
          </rPr>
          <t>必ず備考欄に「経営業務管理責任者」と記入すること</t>
        </r>
        <r>
          <rPr>
            <sz val="12"/>
            <color indexed="81"/>
            <rFont val="ＭＳ Ｐゴシック"/>
            <family val="3"/>
            <charset val="128"/>
          </rPr>
          <t>。</t>
        </r>
      </text>
    </comment>
    <comment ref="V49" authorId="1" shapeId="0" xr:uid="{00000000-0006-0000-0400-000002000000}">
      <text>
        <r>
          <rPr>
            <b/>
            <sz val="9"/>
            <color indexed="81"/>
            <rFont val="MS P ゴシック"/>
            <family val="3"/>
            <charset val="128"/>
          </rPr>
          <t>人数を直接入力してください。
※技術職員と重複する役員（○印該当）は人数に含めない。</t>
        </r>
      </text>
    </comment>
  </commentList>
</comments>
</file>

<file path=xl/sharedStrings.xml><?xml version="1.0" encoding="utf-8"?>
<sst xmlns="http://schemas.openxmlformats.org/spreadsheetml/2006/main" count="1115" uniqueCount="719">
  <si>
    <t>※セルに色をつけてあるのは、記載漏れや押印漏れを防ぐためですので、印刷はモノクロで印刷してください。</t>
    <rPh sb="4" eb="5">
      <t>イロ</t>
    </rPh>
    <rPh sb="14" eb="16">
      <t>キサイ</t>
    </rPh>
    <rPh sb="16" eb="17">
      <t>モ</t>
    </rPh>
    <rPh sb="19" eb="21">
      <t>オウイン</t>
    </rPh>
    <rPh sb="21" eb="22">
      <t>モ</t>
    </rPh>
    <rPh sb="24" eb="25">
      <t>フセ</t>
    </rPh>
    <rPh sb="33" eb="35">
      <t>インサツ</t>
    </rPh>
    <rPh sb="41" eb="43">
      <t>インサツ</t>
    </rPh>
    <phoneticPr fontId="4"/>
  </si>
  <si>
    <t>）</t>
    <phoneticPr fontId="4"/>
  </si>
  <si>
    <t>※提出前に必要書類を確認し、「提出前確認欄」でチェックをしてください。※</t>
    <phoneticPr fontId="4"/>
  </si>
  <si>
    <t>番号</t>
    <rPh sb="0" eb="2">
      <t>バンゴウ</t>
    </rPh>
    <phoneticPr fontId="4"/>
  </si>
  <si>
    <t>提出の要否</t>
    <rPh sb="0" eb="2">
      <t>テイシュツ</t>
    </rPh>
    <rPh sb="3" eb="5">
      <t>ヨウヒ</t>
    </rPh>
    <phoneticPr fontId="4"/>
  </si>
  <si>
    <t>提出前
確認欄</t>
    <rPh sb="0" eb="1">
      <t>ツツミ</t>
    </rPh>
    <rPh sb="1" eb="2">
      <t>デ</t>
    </rPh>
    <rPh sb="2" eb="3">
      <t>マエ</t>
    </rPh>
    <rPh sb="4" eb="6">
      <t>カクニン</t>
    </rPh>
    <rPh sb="6" eb="7">
      <t>ラン</t>
    </rPh>
    <phoneticPr fontId="4"/>
  </si>
  <si>
    <t>受付者
確認欄</t>
    <rPh sb="0" eb="2">
      <t>ウケツケ</t>
    </rPh>
    <rPh sb="2" eb="3">
      <t>シャ</t>
    </rPh>
    <rPh sb="4" eb="6">
      <t>カクニン</t>
    </rPh>
    <rPh sb="6" eb="7">
      <t>ラン</t>
    </rPh>
    <phoneticPr fontId="4"/>
  </si>
  <si>
    <t>申請に係る指定書類及び
ファイルへの綴じ込み順位</t>
    <rPh sb="0" eb="2">
      <t>シンセイ</t>
    </rPh>
    <rPh sb="3" eb="4">
      <t>カカ</t>
    </rPh>
    <rPh sb="5" eb="7">
      <t>シテイ</t>
    </rPh>
    <rPh sb="7" eb="9">
      <t>ショルイ</t>
    </rPh>
    <rPh sb="9" eb="10">
      <t>オヨ</t>
    </rPh>
    <phoneticPr fontId="4"/>
  </si>
  <si>
    <t>指定
様式</t>
    <rPh sb="0" eb="2">
      <t>シテイ</t>
    </rPh>
    <rPh sb="3" eb="5">
      <t>ヨウシキ</t>
    </rPh>
    <phoneticPr fontId="4"/>
  </si>
  <si>
    <t>提出
部数</t>
    <rPh sb="0" eb="2">
      <t>テイシュツ</t>
    </rPh>
    <rPh sb="3" eb="5">
      <t>ブスウ</t>
    </rPh>
    <phoneticPr fontId="4"/>
  </si>
  <si>
    <t>摘　　　　　　　　　　　　　　　　　　　　要</t>
    <rPh sb="0" eb="1">
      <t>テキ</t>
    </rPh>
    <rPh sb="21" eb="22">
      <t>ヨウ</t>
    </rPh>
    <phoneticPr fontId="4"/>
  </si>
  <si>
    <t>○</t>
    <phoneticPr fontId="4"/>
  </si>
  <si>
    <t>本票</t>
    <rPh sb="0" eb="1">
      <t>ホン</t>
    </rPh>
    <rPh sb="1" eb="2">
      <t>ヒョウ</t>
    </rPh>
    <phoneticPr fontId="4"/>
  </si>
  <si>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4"/>
  </si>
  <si>
    <r>
      <t xml:space="preserve">様式
１-１
１-２
</t>
    </r>
    <r>
      <rPr>
        <sz val="10"/>
        <rFont val="ＭＳ 明朝"/>
        <family val="1"/>
        <charset val="128"/>
      </rPr>
      <t>記載要領</t>
    </r>
    <rPh sb="0" eb="2">
      <t>ヨウシキ</t>
    </rPh>
    <rPh sb="11" eb="13">
      <t>キサイ</t>
    </rPh>
    <rPh sb="13" eb="15">
      <t>ヨウリョウ</t>
    </rPh>
    <phoneticPr fontId="4"/>
  </si>
  <si>
    <t>各１</t>
    <rPh sb="0" eb="1">
      <t>カク</t>
    </rPh>
    <phoneticPr fontId="4"/>
  </si>
  <si>
    <r>
      <t>建設業許可書通知書</t>
    </r>
    <r>
      <rPr>
        <b/>
        <sz val="12"/>
        <rFont val="ＭＳ 明朝"/>
        <family val="1"/>
        <charset val="128"/>
      </rPr>
      <t>の写し</t>
    </r>
    <rPh sb="0" eb="3">
      <t>ケンセツギョウ</t>
    </rPh>
    <rPh sb="3" eb="6">
      <t>キョカショ</t>
    </rPh>
    <rPh sb="6" eb="9">
      <t>ツウチショ</t>
    </rPh>
    <rPh sb="10" eb="11">
      <t>ウツ</t>
    </rPh>
    <phoneticPr fontId="4"/>
  </si>
  <si>
    <t>１</t>
    <phoneticPr fontId="4"/>
  </si>
  <si>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4"/>
  </si>
  <si>
    <t>経営規模等評価申請書の写し</t>
    <rPh sb="0" eb="2">
      <t>ケイエイ</t>
    </rPh>
    <rPh sb="2" eb="5">
      <t>キボトウ</t>
    </rPh>
    <rPh sb="5" eb="7">
      <t>ヒョウカ</t>
    </rPh>
    <rPh sb="7" eb="10">
      <t>シンセイショ</t>
    </rPh>
    <rPh sb="11" eb="12">
      <t>ウツ</t>
    </rPh>
    <phoneticPr fontId="4"/>
  </si>
  <si>
    <t>工事種類別完成工事高表の写し</t>
    <rPh sb="0" eb="2">
      <t>コウジ</t>
    </rPh>
    <rPh sb="2" eb="5">
      <t>シュルイベツ</t>
    </rPh>
    <rPh sb="5" eb="7">
      <t>カンセイ</t>
    </rPh>
    <rPh sb="7" eb="9">
      <t>コウジ</t>
    </rPh>
    <rPh sb="9" eb="10">
      <t>ダカ</t>
    </rPh>
    <rPh sb="10" eb="11">
      <t>ヒョウ</t>
    </rPh>
    <phoneticPr fontId="4"/>
  </si>
  <si>
    <t>直前２箇年間の工事経歴書の写し。</t>
    <rPh sb="0" eb="2">
      <t>チョクゼン</t>
    </rPh>
    <rPh sb="3" eb="5">
      <t>カネン</t>
    </rPh>
    <rPh sb="5" eb="6">
      <t>カン</t>
    </rPh>
    <rPh sb="7" eb="9">
      <t>コウジ</t>
    </rPh>
    <rPh sb="9" eb="12">
      <t>ケイレキショ</t>
    </rPh>
    <phoneticPr fontId="4"/>
  </si>
  <si>
    <t>業態調書(１)(２)(３)</t>
    <rPh sb="0" eb="2">
      <t>ギョウタイ</t>
    </rPh>
    <rPh sb="2" eb="4">
      <t>チョウショ</t>
    </rPh>
    <phoneticPr fontId="4"/>
  </si>
  <si>
    <t>様式
２-１
２-２
２-３</t>
    <rPh sb="0" eb="2">
      <t>ヨウシキ</t>
    </rPh>
    <phoneticPr fontId="4"/>
  </si>
  <si>
    <t>技術職員名簿（指定様式）</t>
    <rPh sb="7" eb="9">
      <t>シテイ</t>
    </rPh>
    <rPh sb="9" eb="11">
      <t>ヨウシキ</t>
    </rPh>
    <phoneticPr fontId="4"/>
  </si>
  <si>
    <t>様式３</t>
    <rPh sb="0" eb="2">
      <t>ヨウシキ</t>
    </rPh>
    <phoneticPr fontId="4"/>
  </si>
  <si>
    <t>技術職員名簿（経営事項審査）</t>
    <rPh sb="7" eb="9">
      <t>ケイエイ</t>
    </rPh>
    <rPh sb="9" eb="11">
      <t>ジコウ</t>
    </rPh>
    <rPh sb="11" eb="13">
      <t>シンサ</t>
    </rPh>
    <phoneticPr fontId="4"/>
  </si>
  <si>
    <t>△</t>
    <phoneticPr fontId="4"/>
  </si>
  <si>
    <t>様式
３-１</t>
    <rPh sb="0" eb="2">
      <t>ヨウシキ</t>
    </rPh>
    <phoneticPr fontId="4"/>
  </si>
  <si>
    <t>技術職員の健康保険被保険者証等（写）の提出用紙</t>
    <phoneticPr fontId="4"/>
  </si>
  <si>
    <t>様式
３-２</t>
    <rPh sb="0" eb="2">
      <t>ヨウシキ</t>
    </rPh>
    <phoneticPr fontId="4"/>
  </si>
  <si>
    <t>技術職員以外の職員名簿</t>
    <rPh sb="4" eb="6">
      <t>イガイ</t>
    </rPh>
    <rPh sb="7" eb="9">
      <t>ショクイン</t>
    </rPh>
    <phoneticPr fontId="4"/>
  </si>
  <si>
    <t>様式４</t>
    <rPh sb="0" eb="2">
      <t>ヨウシキ</t>
    </rPh>
    <phoneticPr fontId="4"/>
  </si>
  <si>
    <t>1</t>
    <phoneticPr fontId="4"/>
  </si>
  <si>
    <t>１</t>
    <phoneticPr fontId="4"/>
  </si>
  <si>
    <t>様式１－１【建設工事】</t>
    <phoneticPr fontId="4"/>
  </si>
  <si>
    <t>年</t>
    <rPh sb="0" eb="1">
      <t>ネン</t>
    </rPh>
    <phoneticPr fontId="4"/>
  </si>
  <si>
    <t>月</t>
    <rPh sb="0" eb="1">
      <t>ガツ</t>
    </rPh>
    <phoneticPr fontId="4"/>
  </si>
  <si>
    <t>日</t>
    <rPh sb="0" eb="1">
      <t>ニチ</t>
    </rPh>
    <phoneticPr fontId="4"/>
  </si>
  <si>
    <t>霧島市長　殿</t>
    <rPh sb="0" eb="3">
      <t>キリシマシ</t>
    </rPh>
    <rPh sb="3" eb="4">
      <t>チョウ</t>
    </rPh>
    <rPh sb="5" eb="6">
      <t>ドノ</t>
    </rPh>
    <phoneticPr fontId="4"/>
  </si>
  <si>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4"/>
  </si>
  <si>
    <t>申請します。</t>
    <rPh sb="0" eb="2">
      <t>シンセイ</t>
    </rPh>
    <phoneticPr fontId="4"/>
  </si>
  <si>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4"/>
  </si>
  <si>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4"/>
  </si>
  <si>
    <t>許可</t>
    <rPh sb="0" eb="2">
      <t>キョカ</t>
    </rPh>
    <phoneticPr fontId="4"/>
  </si>
  <si>
    <t>（</t>
    <phoneticPr fontId="4"/>
  </si>
  <si>
    <t>）</t>
    <phoneticPr fontId="4"/>
  </si>
  <si>
    <t>第</t>
    <rPh sb="0" eb="1">
      <t>ダイ</t>
    </rPh>
    <phoneticPr fontId="4"/>
  </si>
  <si>
    <t>号</t>
    <rPh sb="0" eb="1">
      <t>ゴウ</t>
    </rPh>
    <phoneticPr fontId="4"/>
  </si>
  <si>
    <t>（</t>
    <phoneticPr fontId="4"/>
  </si>
  <si>
    <t>〒</t>
    <phoneticPr fontId="4"/>
  </si>
  <si>
    <t>－</t>
    <phoneticPr fontId="4"/>
  </si>
  <si>
    <t>）</t>
    <phoneticPr fontId="4"/>
  </si>
  <si>
    <t>(フリガナ)</t>
    <phoneticPr fontId="4"/>
  </si>
  <si>
    <t>住所</t>
    <rPh sb="0" eb="2">
      <t>ジュウショ</t>
    </rPh>
    <phoneticPr fontId="4"/>
  </si>
  <si>
    <t>商号又は名称</t>
    <rPh sb="0" eb="2">
      <t>ショウゴウ</t>
    </rPh>
    <rPh sb="2" eb="3">
      <t>マタ</t>
    </rPh>
    <rPh sb="4" eb="6">
      <t>メイショウ</t>
    </rPh>
    <phoneticPr fontId="4"/>
  </si>
  <si>
    <t>(フリガナ)</t>
    <phoneticPr fontId="4"/>
  </si>
  <si>
    <t>代表者職・氏名</t>
    <rPh sb="0" eb="3">
      <t>ダイヒョウシャ</t>
    </rPh>
    <rPh sb="3" eb="4">
      <t>ショク</t>
    </rPh>
    <rPh sb="5" eb="7">
      <t>シメイ</t>
    </rPh>
    <phoneticPr fontId="4"/>
  </si>
  <si>
    <t>電話番号</t>
    <rPh sb="0" eb="2">
      <t>デンワ</t>
    </rPh>
    <rPh sb="2" eb="4">
      <t>バンゴウ</t>
    </rPh>
    <phoneticPr fontId="4"/>
  </si>
  <si>
    <t>（</t>
    <phoneticPr fontId="4"/>
  </si>
  <si>
    <t>－</t>
    <phoneticPr fontId="4"/>
  </si>
  <si>
    <t>）</t>
    <phoneticPr fontId="4"/>
  </si>
  <si>
    <t>受付番号</t>
    <rPh sb="0" eb="2">
      <t>ウケツケ</t>
    </rPh>
    <rPh sb="2" eb="4">
      <t>バンゴウ</t>
    </rPh>
    <phoneticPr fontId="4"/>
  </si>
  <si>
    <t>FAX番号</t>
    <rPh sb="3" eb="5">
      <t>バンゴウ</t>
    </rPh>
    <phoneticPr fontId="4"/>
  </si>
  <si>
    <t>(受付印)</t>
    <rPh sb="1" eb="4">
      <t>ウケツケイン</t>
    </rPh>
    <phoneticPr fontId="4"/>
  </si>
  <si>
    <t>緊急連絡先</t>
    <rPh sb="0" eb="2">
      <t>キンキュウ</t>
    </rPh>
    <rPh sb="2" eb="5">
      <t>レンラクサキ</t>
    </rPh>
    <phoneticPr fontId="4"/>
  </si>
  <si>
    <t>（</t>
    <phoneticPr fontId="4"/>
  </si>
  <si>
    <t>－</t>
    <phoneticPr fontId="4"/>
  </si>
  <si>
    <t>）</t>
    <phoneticPr fontId="4"/>
  </si>
  <si>
    <t>E-mailアドレス</t>
    <phoneticPr fontId="4"/>
  </si>
  <si>
    <t>担当者名</t>
    <rPh sb="0" eb="3">
      <t>タントウシャ</t>
    </rPh>
    <rPh sb="3" eb="4">
      <t>メイ</t>
    </rPh>
    <phoneticPr fontId="4"/>
  </si>
  <si>
    <t>有</t>
    <rPh sb="0" eb="1">
      <t>ア</t>
    </rPh>
    <phoneticPr fontId="4"/>
  </si>
  <si>
    <t>○</t>
    <phoneticPr fontId="4"/>
  </si>
  <si>
    <t>無</t>
    <rPh sb="0" eb="1">
      <t>ナ</t>
    </rPh>
    <phoneticPr fontId="4"/>
  </si>
  <si>
    <t>除外</t>
    <rPh sb="0" eb="2">
      <t>ジョガイ</t>
    </rPh>
    <phoneticPr fontId="4"/>
  </si>
  <si>
    <t>雇用保険加入の有無</t>
    <rPh sb="0" eb="2">
      <t>コヨウ</t>
    </rPh>
    <rPh sb="2" eb="4">
      <t>ホケン</t>
    </rPh>
    <rPh sb="4" eb="6">
      <t>カニュウ</t>
    </rPh>
    <rPh sb="7" eb="9">
      <t>ウム</t>
    </rPh>
    <phoneticPr fontId="4"/>
  </si>
  <si>
    <t>健康保険加入の有無</t>
    <rPh sb="0" eb="2">
      <t>ケンコウ</t>
    </rPh>
    <rPh sb="2" eb="4">
      <t>ホケン</t>
    </rPh>
    <rPh sb="4" eb="6">
      <t>カニュウ</t>
    </rPh>
    <rPh sb="7" eb="9">
      <t>ウム</t>
    </rPh>
    <phoneticPr fontId="4"/>
  </si>
  <si>
    <t>厚生年金保険加入の有無</t>
    <rPh sb="0" eb="2">
      <t>コウセイ</t>
    </rPh>
    <rPh sb="2" eb="4">
      <t>ネンキン</t>
    </rPh>
    <rPh sb="4" eb="6">
      <t>ホケン</t>
    </rPh>
    <rPh sb="6" eb="8">
      <t>カニュウ</t>
    </rPh>
    <rPh sb="9" eb="11">
      <t>ウム</t>
    </rPh>
    <phoneticPr fontId="4"/>
  </si>
  <si>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4"/>
  </si>
  <si>
    <t>申請の有無</t>
    <rPh sb="0" eb="2">
      <t>シンセイ</t>
    </rPh>
    <rPh sb="3" eb="5">
      <t>ウム</t>
    </rPh>
    <phoneticPr fontId="4"/>
  </si>
  <si>
    <t>建設工事の種類</t>
    <rPh sb="0" eb="2">
      <t>ケンセツ</t>
    </rPh>
    <rPh sb="2" eb="4">
      <t>コウジ</t>
    </rPh>
    <rPh sb="5" eb="7">
      <t>シュルイ</t>
    </rPh>
    <phoneticPr fontId="4"/>
  </si>
  <si>
    <t>(1)</t>
    <phoneticPr fontId="4"/>
  </si>
  <si>
    <t>土木一式工事</t>
    <rPh sb="0" eb="2">
      <t>ドボク</t>
    </rPh>
    <rPh sb="2" eb="4">
      <t>イッシキ</t>
    </rPh>
    <rPh sb="4" eb="6">
      <t>コウジ</t>
    </rPh>
    <phoneticPr fontId="4"/>
  </si>
  <si>
    <t>(11)</t>
    <phoneticPr fontId="4"/>
  </si>
  <si>
    <t>鋼構造物工事</t>
    <rPh sb="0" eb="1">
      <t>コウ</t>
    </rPh>
    <rPh sb="1" eb="4">
      <t>コウゾウブツ</t>
    </rPh>
    <rPh sb="4" eb="6">
      <t>コウジ</t>
    </rPh>
    <phoneticPr fontId="4"/>
  </si>
  <si>
    <t>(21)</t>
    <phoneticPr fontId="4"/>
  </si>
  <si>
    <t>熱絶縁工事</t>
    <rPh sb="0" eb="1">
      <t>ネツ</t>
    </rPh>
    <rPh sb="1" eb="3">
      <t>ゼツエン</t>
    </rPh>
    <rPh sb="3" eb="5">
      <t>コウジ</t>
    </rPh>
    <phoneticPr fontId="4"/>
  </si>
  <si>
    <t>(2)</t>
  </si>
  <si>
    <t>建築一式工事</t>
    <rPh sb="0" eb="2">
      <t>ケンチク</t>
    </rPh>
    <rPh sb="2" eb="4">
      <t>イッシキ</t>
    </rPh>
    <rPh sb="4" eb="6">
      <t>コウジ</t>
    </rPh>
    <phoneticPr fontId="4"/>
  </si>
  <si>
    <t>(12)</t>
  </si>
  <si>
    <t>鉄筋工事</t>
    <rPh sb="0" eb="2">
      <t>テッキン</t>
    </rPh>
    <rPh sb="2" eb="4">
      <t>コウジ</t>
    </rPh>
    <phoneticPr fontId="4"/>
  </si>
  <si>
    <t>(22)</t>
  </si>
  <si>
    <t>電気通信工事</t>
    <rPh sb="0" eb="2">
      <t>デンキ</t>
    </rPh>
    <rPh sb="2" eb="4">
      <t>ツウシン</t>
    </rPh>
    <rPh sb="4" eb="6">
      <t>コウジ</t>
    </rPh>
    <phoneticPr fontId="4"/>
  </si>
  <si>
    <t>(3)</t>
  </si>
  <si>
    <t>大工工事</t>
    <rPh sb="0" eb="2">
      <t>ダイク</t>
    </rPh>
    <rPh sb="2" eb="4">
      <t>コウジ</t>
    </rPh>
    <phoneticPr fontId="4"/>
  </si>
  <si>
    <t>(13)</t>
  </si>
  <si>
    <t>ほ装工事</t>
    <rPh sb="1" eb="2">
      <t>ソウ</t>
    </rPh>
    <rPh sb="2" eb="4">
      <t>コウジ</t>
    </rPh>
    <phoneticPr fontId="4"/>
  </si>
  <si>
    <t>(23)</t>
  </si>
  <si>
    <t>造園工事</t>
    <rPh sb="0" eb="2">
      <t>ゾウエン</t>
    </rPh>
    <rPh sb="2" eb="4">
      <t>コウジ</t>
    </rPh>
    <phoneticPr fontId="4"/>
  </si>
  <si>
    <t>(4)</t>
  </si>
  <si>
    <t>左官工事</t>
    <rPh sb="0" eb="2">
      <t>サカン</t>
    </rPh>
    <rPh sb="2" eb="4">
      <t>コウジ</t>
    </rPh>
    <phoneticPr fontId="4"/>
  </si>
  <si>
    <t>(14)</t>
  </si>
  <si>
    <t>しゅんせつ工事</t>
    <rPh sb="5" eb="7">
      <t>コウジ</t>
    </rPh>
    <phoneticPr fontId="4"/>
  </si>
  <si>
    <t>(24)</t>
  </si>
  <si>
    <t>さく井工事</t>
    <rPh sb="2" eb="3">
      <t>イ</t>
    </rPh>
    <rPh sb="3" eb="5">
      <t>コウジ</t>
    </rPh>
    <phoneticPr fontId="4"/>
  </si>
  <si>
    <t>(5)</t>
  </si>
  <si>
    <t>とび・土工・
コンクリート工事</t>
    <rPh sb="3" eb="5">
      <t>ドコウ</t>
    </rPh>
    <rPh sb="13" eb="15">
      <t>コウジ</t>
    </rPh>
    <phoneticPr fontId="4"/>
  </si>
  <si>
    <t>(15)</t>
  </si>
  <si>
    <t>板金工事</t>
    <rPh sb="0" eb="2">
      <t>バンキン</t>
    </rPh>
    <rPh sb="2" eb="4">
      <t>コウジ</t>
    </rPh>
    <phoneticPr fontId="4"/>
  </si>
  <si>
    <t>(25)</t>
  </si>
  <si>
    <t>建具工事</t>
    <rPh sb="0" eb="2">
      <t>タテグ</t>
    </rPh>
    <rPh sb="2" eb="4">
      <t>コウジ</t>
    </rPh>
    <phoneticPr fontId="4"/>
  </si>
  <si>
    <t>(6)</t>
  </si>
  <si>
    <t>石工事</t>
    <rPh sb="0" eb="1">
      <t>イシ</t>
    </rPh>
    <rPh sb="1" eb="3">
      <t>コウジ</t>
    </rPh>
    <phoneticPr fontId="4"/>
  </si>
  <si>
    <t>(16)</t>
  </si>
  <si>
    <t>ガラス工事</t>
    <rPh sb="3" eb="5">
      <t>コウジ</t>
    </rPh>
    <phoneticPr fontId="4"/>
  </si>
  <si>
    <t>(26)</t>
  </si>
  <si>
    <t>水道施設工事</t>
    <rPh sb="0" eb="2">
      <t>スイドウ</t>
    </rPh>
    <rPh sb="2" eb="4">
      <t>シセツ</t>
    </rPh>
    <rPh sb="4" eb="6">
      <t>コウジ</t>
    </rPh>
    <phoneticPr fontId="4"/>
  </si>
  <si>
    <t>(7)</t>
  </si>
  <si>
    <t>屋根工事</t>
    <rPh sb="0" eb="2">
      <t>ヤネ</t>
    </rPh>
    <rPh sb="2" eb="4">
      <t>コウジ</t>
    </rPh>
    <phoneticPr fontId="4"/>
  </si>
  <si>
    <t>(17)</t>
  </si>
  <si>
    <t>塗装工事</t>
    <rPh sb="0" eb="2">
      <t>トソウ</t>
    </rPh>
    <rPh sb="2" eb="4">
      <t>コウジ</t>
    </rPh>
    <phoneticPr fontId="4"/>
  </si>
  <si>
    <t>(27)</t>
  </si>
  <si>
    <t>消防施設工事</t>
    <rPh sb="0" eb="2">
      <t>ショウボウ</t>
    </rPh>
    <rPh sb="2" eb="4">
      <t>シセツ</t>
    </rPh>
    <rPh sb="4" eb="6">
      <t>コウジ</t>
    </rPh>
    <phoneticPr fontId="4"/>
  </si>
  <si>
    <t>(8)</t>
  </si>
  <si>
    <t>電気工事</t>
    <rPh sb="0" eb="2">
      <t>デンキ</t>
    </rPh>
    <rPh sb="2" eb="4">
      <t>コウジ</t>
    </rPh>
    <phoneticPr fontId="4"/>
  </si>
  <si>
    <t>(18)</t>
  </si>
  <si>
    <t>防水工事</t>
    <rPh sb="0" eb="2">
      <t>ボウスイ</t>
    </rPh>
    <rPh sb="2" eb="4">
      <t>コウジ</t>
    </rPh>
    <phoneticPr fontId="4"/>
  </si>
  <si>
    <t>(28)</t>
  </si>
  <si>
    <t>清掃施設工事</t>
    <rPh sb="0" eb="2">
      <t>セイソウ</t>
    </rPh>
    <rPh sb="2" eb="4">
      <t>シセツ</t>
    </rPh>
    <rPh sb="4" eb="6">
      <t>コウジ</t>
    </rPh>
    <phoneticPr fontId="4"/>
  </si>
  <si>
    <t>(9)</t>
  </si>
  <si>
    <t>管工事</t>
    <rPh sb="0" eb="1">
      <t>カン</t>
    </rPh>
    <rPh sb="1" eb="3">
      <t>コウジ</t>
    </rPh>
    <phoneticPr fontId="4"/>
  </si>
  <si>
    <t>(19)</t>
  </si>
  <si>
    <t>内装仕上工事</t>
    <rPh sb="0" eb="2">
      <t>ナイソウ</t>
    </rPh>
    <rPh sb="2" eb="4">
      <t>シア</t>
    </rPh>
    <rPh sb="4" eb="6">
      <t>コウジ</t>
    </rPh>
    <phoneticPr fontId="4"/>
  </si>
  <si>
    <t>(29)</t>
  </si>
  <si>
    <t>解体工事</t>
    <rPh sb="0" eb="2">
      <t>カイタイ</t>
    </rPh>
    <rPh sb="2" eb="4">
      <t>コウジ</t>
    </rPh>
    <phoneticPr fontId="4"/>
  </si>
  <si>
    <t>(10)</t>
  </si>
  <si>
    <t>タイル・れんが・
ブロック工事</t>
    <rPh sb="13" eb="15">
      <t>コウジ</t>
    </rPh>
    <phoneticPr fontId="4"/>
  </si>
  <si>
    <t>(20)</t>
  </si>
  <si>
    <t>機械器具設置工事</t>
    <rPh sb="0" eb="2">
      <t>キカイ</t>
    </rPh>
    <rPh sb="2" eb="4">
      <t>キグ</t>
    </rPh>
    <rPh sb="4" eb="6">
      <t>セッチ</t>
    </rPh>
    <rPh sb="6" eb="8">
      <t>コウジ</t>
    </rPh>
    <phoneticPr fontId="4"/>
  </si>
  <si>
    <t>様式１－２【建設工事】</t>
    <phoneticPr fontId="4"/>
  </si>
  <si>
    <t>全体の常勤職員の数(人)</t>
    <rPh sb="0" eb="2">
      <t>ゼンタイ</t>
    </rPh>
    <rPh sb="3" eb="5">
      <t>ジョウキン</t>
    </rPh>
    <rPh sb="5" eb="7">
      <t>ショクイン</t>
    </rPh>
    <rPh sb="8" eb="9">
      <t>カズ</t>
    </rPh>
    <rPh sb="10" eb="11">
      <t>ニン</t>
    </rPh>
    <phoneticPr fontId="4"/>
  </si>
  <si>
    <t>①有資格職員</t>
    <rPh sb="1" eb="2">
      <t>ユウ</t>
    </rPh>
    <rPh sb="2" eb="4">
      <t>シカク</t>
    </rPh>
    <rPh sb="4" eb="6">
      <t>ショクイン</t>
    </rPh>
    <phoneticPr fontId="4"/>
  </si>
  <si>
    <t>②左記以外の技術職員</t>
    <rPh sb="1" eb="3">
      <t>サキ</t>
    </rPh>
    <rPh sb="3" eb="5">
      <t>イガイ</t>
    </rPh>
    <rPh sb="6" eb="8">
      <t>ギジュツ</t>
    </rPh>
    <rPh sb="8" eb="10">
      <t>ショクイン</t>
    </rPh>
    <phoneticPr fontId="4"/>
  </si>
  <si>
    <t>③事務職員</t>
    <rPh sb="1" eb="3">
      <t>ジム</t>
    </rPh>
    <rPh sb="3" eb="5">
      <t>ショクイン</t>
    </rPh>
    <phoneticPr fontId="4"/>
  </si>
  <si>
    <t>④その他の職員</t>
    <rPh sb="3" eb="4">
      <t>タ</t>
    </rPh>
    <rPh sb="5" eb="7">
      <t>ショクイン</t>
    </rPh>
    <phoneticPr fontId="4"/>
  </si>
  <si>
    <t>⑤計</t>
    <rPh sb="1" eb="2">
      <t>ケイ</t>
    </rPh>
    <phoneticPr fontId="4"/>
  </si>
  <si>
    <t>⑥うち役職員等</t>
    <rPh sb="3" eb="6">
      <t>ヤクショクイン</t>
    </rPh>
    <rPh sb="6" eb="7">
      <t>トウ</t>
    </rPh>
    <phoneticPr fontId="4"/>
  </si>
  <si>
    <t>全体の営業年数等</t>
    <rPh sb="0" eb="2">
      <t>ゼンタイ</t>
    </rPh>
    <rPh sb="3" eb="5">
      <t>エイギョウ</t>
    </rPh>
    <rPh sb="5" eb="7">
      <t>ネンスウ</t>
    </rPh>
    <rPh sb="7" eb="8">
      <t>トウ</t>
    </rPh>
    <phoneticPr fontId="4"/>
  </si>
  <si>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4"/>
  </si>
  <si>
    <t>①</t>
    <phoneticPr fontId="4"/>
  </si>
  <si>
    <t>創業</t>
    <rPh sb="0" eb="2">
      <t>ソウギョウ</t>
    </rPh>
    <phoneticPr fontId="4"/>
  </si>
  <si>
    <t>年</t>
    <rPh sb="0" eb="1">
      <t>ネン</t>
    </rPh>
    <phoneticPr fontId="4"/>
  </si>
  <si>
    <t>月</t>
    <rPh sb="0" eb="1">
      <t>ガツ</t>
    </rPh>
    <phoneticPr fontId="4"/>
  </si>
  <si>
    <t>日</t>
    <rPh sb="0" eb="1">
      <t>ニチ</t>
    </rPh>
    <phoneticPr fontId="4"/>
  </si>
  <si>
    <t>ICカードの取得</t>
    <rPh sb="6" eb="8">
      <t>シュトク</t>
    </rPh>
    <phoneticPr fontId="4"/>
  </si>
  <si>
    <t>明治</t>
    <rPh sb="0" eb="2">
      <t>メイジ</t>
    </rPh>
    <phoneticPr fontId="4"/>
  </si>
  <si>
    <t>②</t>
    <phoneticPr fontId="4"/>
  </si>
  <si>
    <t>休業期間又は
転(廃)業の期間</t>
    <rPh sb="0" eb="2">
      <t>キュウギョウ</t>
    </rPh>
    <rPh sb="2" eb="4">
      <t>キカン</t>
    </rPh>
    <rPh sb="4" eb="5">
      <t>マタ</t>
    </rPh>
    <phoneticPr fontId="4"/>
  </si>
  <si>
    <t>から</t>
    <phoneticPr fontId="4"/>
  </si>
  <si>
    <t>本市への届出</t>
    <rPh sb="0" eb="2">
      <t>ホンシ</t>
    </rPh>
    <rPh sb="4" eb="6">
      <t>トドケデ</t>
    </rPh>
    <phoneticPr fontId="4"/>
  </si>
  <si>
    <t>大正</t>
    <rPh sb="0" eb="2">
      <t>タイショウ</t>
    </rPh>
    <phoneticPr fontId="4"/>
  </si>
  <si>
    <t>まで</t>
    <phoneticPr fontId="4"/>
  </si>
  <si>
    <t>昭和</t>
    <rPh sb="0" eb="2">
      <t>ショウワ</t>
    </rPh>
    <phoneticPr fontId="4"/>
  </si>
  <si>
    <t>③</t>
    <phoneticPr fontId="4"/>
  </si>
  <si>
    <t>現組織への変更</t>
    <rPh sb="0" eb="1">
      <t>ゲン</t>
    </rPh>
    <rPh sb="1" eb="3">
      <t>ソシキ</t>
    </rPh>
    <rPh sb="5" eb="7">
      <t>ヘンコウ</t>
    </rPh>
    <phoneticPr fontId="4"/>
  </si>
  <si>
    <t>平成</t>
    <rPh sb="0" eb="2">
      <t>ヘイセイ</t>
    </rPh>
    <phoneticPr fontId="4"/>
  </si>
  <si>
    <t>④</t>
    <phoneticPr fontId="4"/>
  </si>
  <si>
    <t>営業年数</t>
    <rPh sb="0" eb="2">
      <t>エイギョウ</t>
    </rPh>
    <rPh sb="2" eb="4">
      <t>ネンスウ</t>
    </rPh>
    <phoneticPr fontId="4"/>
  </si>
  <si>
    <t>ICカードの有効期限</t>
    <rPh sb="6" eb="8">
      <t>ユウコウ</t>
    </rPh>
    <rPh sb="8" eb="10">
      <t>キゲン</t>
    </rPh>
    <phoneticPr fontId="4"/>
  </si>
  <si>
    <t>※委任される場合は、下記も記入してください※</t>
    <rPh sb="1" eb="3">
      <t>イニン</t>
    </rPh>
    <rPh sb="6" eb="8">
      <t>バアイ</t>
    </rPh>
    <rPh sb="10" eb="12">
      <t>カキ</t>
    </rPh>
    <rPh sb="13" eb="15">
      <t>キニュウ</t>
    </rPh>
    <phoneticPr fontId="4"/>
  </si>
  <si>
    <t>委任先住所</t>
    <rPh sb="0" eb="2">
      <t>イニン</t>
    </rPh>
    <rPh sb="2" eb="3">
      <t>サキ</t>
    </rPh>
    <rPh sb="3" eb="5">
      <t>ジュウショ</t>
    </rPh>
    <phoneticPr fontId="4"/>
  </si>
  <si>
    <t>受任者職・氏名</t>
    <rPh sb="0" eb="2">
      <t>ジュニン</t>
    </rPh>
    <rPh sb="2" eb="3">
      <t>シャ</t>
    </rPh>
    <rPh sb="3" eb="4">
      <t>ショク</t>
    </rPh>
    <rPh sb="5" eb="7">
      <t>シメイ</t>
    </rPh>
    <phoneticPr fontId="4"/>
  </si>
  <si>
    <t>委任先の設置年月日・営業年数</t>
    <rPh sb="0" eb="2">
      <t>イニン</t>
    </rPh>
    <rPh sb="2" eb="3">
      <t>サキ</t>
    </rPh>
    <rPh sb="4" eb="6">
      <t>セッチ</t>
    </rPh>
    <rPh sb="6" eb="9">
      <t>ネンガッピ</t>
    </rPh>
    <rPh sb="10" eb="12">
      <t>エイギョウ</t>
    </rPh>
    <rPh sb="12" eb="14">
      <t>ネンスウ</t>
    </rPh>
    <phoneticPr fontId="4"/>
  </si>
  <si>
    <t>設置日</t>
    <rPh sb="0" eb="3">
      <t>セッチビ</t>
    </rPh>
    <phoneticPr fontId="4"/>
  </si>
  <si>
    <t>申請様式（様式１－１、２）記載要領</t>
    <rPh sb="0" eb="2">
      <t>シンセイ</t>
    </rPh>
    <rPh sb="2" eb="4">
      <t>ヨウシキ</t>
    </rPh>
    <rPh sb="5" eb="7">
      <t>ヨウシキ</t>
    </rPh>
    <rPh sb="13" eb="15">
      <t>キサイ</t>
    </rPh>
    <rPh sb="15" eb="17">
      <t>ヨウリョウ</t>
    </rPh>
    <phoneticPr fontId="4"/>
  </si>
  <si>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4"/>
  </si>
  <si>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4"/>
  </si>
  <si>
    <t>ぐれも注意してください。また、建設業許可、経営事項審査を受けていない業種、直前の２年間</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チョクゼン</t>
    </rPh>
    <rPh sb="41" eb="43">
      <t>ネンカン</t>
    </rPh>
    <phoneticPr fontId="4"/>
  </si>
  <si>
    <t>に実績のない業種の希望はできません。</t>
    <rPh sb="6" eb="8">
      <t>ギョウシュ</t>
    </rPh>
    <rPh sb="9" eb="11">
      <t>キボウ</t>
    </rPh>
    <phoneticPr fontId="4"/>
  </si>
  <si>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4"/>
  </si>
  <si>
    <t>様式１－２「全体の常勤職員の数」</t>
    <rPh sb="0" eb="2">
      <t>ヨウシキ</t>
    </rPh>
    <rPh sb="6" eb="8">
      <t>ゼンタイ</t>
    </rPh>
    <rPh sb="9" eb="11">
      <t>ジョウキン</t>
    </rPh>
    <rPh sb="11" eb="13">
      <t>ショクイン</t>
    </rPh>
    <rPh sb="14" eb="15">
      <t>カズ</t>
    </rPh>
    <phoneticPr fontId="4"/>
  </si>
  <si>
    <t>様式２・３・４の各人数</t>
    <rPh sb="0" eb="2">
      <t>ヨウシキ</t>
    </rPh>
    <rPh sb="8" eb="11">
      <t>カクニンズウ</t>
    </rPh>
    <phoneticPr fontId="4"/>
  </si>
  <si>
    <t>①の数</t>
    <rPh sb="2" eb="3">
      <t>カズ</t>
    </rPh>
    <phoneticPr fontId="4"/>
  </si>
  <si>
    <t>人</t>
    <rPh sb="0" eb="1">
      <t>ニン</t>
    </rPh>
    <phoneticPr fontId="4"/>
  </si>
  <si>
    <t>①＋②の数</t>
    <rPh sb="4" eb="5">
      <t>カズ</t>
    </rPh>
    <phoneticPr fontId="4"/>
  </si>
  <si>
    <t>様式３の技術者数合計</t>
    <rPh sb="0" eb="2">
      <t>ヨウシキ</t>
    </rPh>
    <rPh sb="4" eb="7">
      <t>ギジュツシャ</t>
    </rPh>
    <rPh sb="7" eb="8">
      <t>スウ</t>
    </rPh>
    <rPh sb="8" eb="10">
      <t>ゴウケイ</t>
    </rPh>
    <phoneticPr fontId="4"/>
  </si>
  <si>
    <t>③＋④の数</t>
    <rPh sb="4" eb="5">
      <t>カズ</t>
    </rPh>
    <phoneticPr fontId="4"/>
  </si>
  <si>
    <t>様式４の技術職員以外の職員数(技術職員と重複する役員は除く)</t>
    <rPh sb="0" eb="2">
      <t>ヨウシキ</t>
    </rPh>
    <rPh sb="4" eb="6">
      <t>ギジュツ</t>
    </rPh>
    <rPh sb="6" eb="8">
      <t>ショクイン</t>
    </rPh>
    <rPh sb="8" eb="10">
      <t>イガイ</t>
    </rPh>
    <rPh sb="11" eb="14">
      <t>ショクインスウ</t>
    </rPh>
    <phoneticPr fontId="4"/>
  </si>
  <si>
    <t>③の数</t>
    <rPh sb="2" eb="3">
      <t>カズ</t>
    </rPh>
    <phoneticPr fontId="4"/>
  </si>
  <si>
    <t>様式４の役員(技術職員と重複する役員は除く)、事務関係等</t>
    <rPh sb="0" eb="2">
      <t>ヨウシキ</t>
    </rPh>
    <rPh sb="4" eb="6">
      <t>ヤクイン</t>
    </rPh>
    <rPh sb="7" eb="9">
      <t>ギジュツ</t>
    </rPh>
    <rPh sb="9" eb="11">
      <t>ショクイン</t>
    </rPh>
    <rPh sb="12" eb="14">
      <t>チョウフク</t>
    </rPh>
    <phoneticPr fontId="4"/>
  </si>
  <si>
    <t>④の数</t>
    <rPh sb="2" eb="3">
      <t>カズ</t>
    </rPh>
    <phoneticPr fontId="4"/>
  </si>
  <si>
    <t>様式４の作業員、運転手等</t>
    <rPh sb="0" eb="2">
      <t>ヨウシキ</t>
    </rPh>
    <rPh sb="4" eb="7">
      <t>サギョウイン</t>
    </rPh>
    <rPh sb="8" eb="11">
      <t>ウンテンシュ</t>
    </rPh>
    <rPh sb="11" eb="12">
      <t>トウ</t>
    </rPh>
    <phoneticPr fontId="4"/>
  </si>
  <si>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4"/>
  </si>
  <si>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4"/>
  </si>
  <si>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4"/>
  </si>
  <si>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4"/>
  </si>
  <si>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4"/>
  </si>
  <si>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4"/>
  </si>
  <si>
    <t>様式２－１【建設工事】</t>
    <rPh sb="0" eb="2">
      <t>ヨウシキ</t>
    </rPh>
    <rPh sb="6" eb="8">
      <t>ケンセツ</t>
    </rPh>
    <rPh sb="8" eb="10">
      <t>コウジ</t>
    </rPh>
    <phoneticPr fontId="4"/>
  </si>
  <si>
    <t>商号・名称</t>
    <phoneticPr fontId="4"/>
  </si>
  <si>
    <t>業　　態　　調　　書　（１）</t>
    <phoneticPr fontId="4"/>
  </si>
  <si>
    <t>有資格技術職員内訳</t>
    <rPh sb="0" eb="1">
      <t>ユウ</t>
    </rPh>
    <rPh sb="1" eb="3">
      <t>シカク</t>
    </rPh>
    <rPh sb="3" eb="5">
      <t>ギジュツ</t>
    </rPh>
    <rPh sb="5" eb="7">
      <t>ショクイン</t>
    </rPh>
    <rPh sb="7" eb="9">
      <t>ウチワケ</t>
    </rPh>
    <phoneticPr fontId="4"/>
  </si>
  <si>
    <t>根拠法</t>
    <rPh sb="0" eb="3">
      <t>コンキョホウ</t>
    </rPh>
    <phoneticPr fontId="4"/>
  </si>
  <si>
    <t>コード</t>
  </si>
  <si>
    <t>資格等</t>
    <rPh sb="0" eb="2">
      <t>シカク</t>
    </rPh>
    <rPh sb="2" eb="3">
      <t>トウ</t>
    </rPh>
    <phoneticPr fontId="4"/>
  </si>
  <si>
    <t>技術資格数</t>
    <rPh sb="0" eb="2">
      <t>ギジュツ</t>
    </rPh>
    <rPh sb="2" eb="4">
      <t>シカク</t>
    </rPh>
    <rPh sb="4" eb="5">
      <t>スウ</t>
    </rPh>
    <phoneticPr fontId="4"/>
  </si>
  <si>
    <t>建設業法（技術検定）</t>
    <phoneticPr fontId="4"/>
  </si>
  <si>
    <t>職業能力開発促進法</t>
    <phoneticPr fontId="4"/>
  </si>
  <si>
    <t>建築士法</t>
  </si>
  <si>
    <t>電気工事士法</t>
  </si>
  <si>
    <t>電気事業法</t>
  </si>
  <si>
    <t>電気通信事業法</t>
  </si>
  <si>
    <t>水道法</t>
  </si>
  <si>
    <t>消防法</t>
  </si>
  <si>
    <t>職業能力開発促進法</t>
    <rPh sb="0" eb="2">
      <t>ショクギョウ</t>
    </rPh>
    <rPh sb="2" eb="4">
      <t>ノウリョク</t>
    </rPh>
    <rPh sb="4" eb="6">
      <t>カイハツ</t>
    </rPh>
    <rPh sb="6" eb="9">
      <t>ソクシンホウ</t>
    </rPh>
    <phoneticPr fontId="4"/>
  </si>
  <si>
    <t>様式２－２【建設工事】</t>
    <rPh sb="0" eb="2">
      <t>ヨウシキ</t>
    </rPh>
    <rPh sb="6" eb="8">
      <t>ケンセツ</t>
    </rPh>
    <rPh sb="8" eb="10">
      <t>コウジ</t>
    </rPh>
    <phoneticPr fontId="4"/>
  </si>
  <si>
    <t>業　　態　　調　　書　（２）</t>
    <phoneticPr fontId="4"/>
  </si>
  <si>
    <t>根拠法等</t>
    <rPh sb="0" eb="3">
      <t>コンキョホウ</t>
    </rPh>
    <rPh sb="3" eb="4">
      <t>トウ</t>
    </rPh>
    <phoneticPr fontId="4"/>
  </si>
  <si>
    <t>職業能力
開発促進法</t>
    <phoneticPr fontId="4"/>
  </si>
  <si>
    <t>基幹技能者</t>
    <phoneticPr fontId="4"/>
  </si>
  <si>
    <t>技術士法</t>
    <rPh sb="0" eb="3">
      <t>ギジュツシ</t>
    </rPh>
    <rPh sb="3" eb="4">
      <t>ホウ</t>
    </rPh>
    <phoneticPr fontId="4"/>
  </si>
  <si>
    <t>技術資格数合計(有資格区分）</t>
    <rPh sb="8" eb="9">
      <t>ア</t>
    </rPh>
    <rPh sb="9" eb="11">
      <t>シカク</t>
    </rPh>
    <rPh sb="11" eb="13">
      <t>クブン</t>
    </rPh>
    <phoneticPr fontId="4"/>
  </si>
  <si>
    <t>実務経験</t>
    <rPh sb="0" eb="2">
      <t>ジツム</t>
    </rPh>
    <rPh sb="2" eb="4">
      <t>ケイケン</t>
    </rPh>
    <phoneticPr fontId="4"/>
  </si>
  <si>
    <t>様式２－３【建設工事】</t>
    <rPh sb="0" eb="2">
      <t>ヨウシキ</t>
    </rPh>
    <rPh sb="6" eb="8">
      <t>ケンセツ</t>
    </rPh>
    <rPh sb="8" eb="10">
      <t>コウジ</t>
    </rPh>
    <phoneticPr fontId="4"/>
  </si>
  <si>
    <t>業　　態　　調　　書　（３）</t>
    <phoneticPr fontId="4"/>
  </si>
  <si>
    <t>その他資格技術職員内訳</t>
    <rPh sb="2" eb="3">
      <t>タ</t>
    </rPh>
    <rPh sb="3" eb="5">
      <t>シカク</t>
    </rPh>
    <rPh sb="5" eb="7">
      <t>ギジュツ</t>
    </rPh>
    <rPh sb="7" eb="9">
      <t>ショクイン</t>
    </rPh>
    <rPh sb="9" eb="11">
      <t>ウチワケ</t>
    </rPh>
    <phoneticPr fontId="4"/>
  </si>
  <si>
    <t>その他（有資格区分外）</t>
    <rPh sb="2" eb="3">
      <t>タ</t>
    </rPh>
    <rPh sb="4" eb="5">
      <t>アリ</t>
    </rPh>
    <rPh sb="5" eb="7">
      <t>シカク</t>
    </rPh>
    <rPh sb="7" eb="9">
      <t>クブン</t>
    </rPh>
    <rPh sb="9" eb="10">
      <t>ガイ</t>
    </rPh>
    <phoneticPr fontId="4"/>
  </si>
  <si>
    <r>
      <rPr>
        <b/>
        <sz val="11"/>
        <rFont val="ＭＳ Ｐゴシック"/>
        <family val="3"/>
        <charset val="128"/>
      </rPr>
      <t>水道施設工事の入札参加を希望する場合、以下の資格について、該当者がいる場合は必ず【様式３】で入力し、業態調書で入力漏れがないか確認すること。</t>
    </r>
    <r>
      <rPr>
        <sz val="11"/>
        <rFont val="ＭＳ Ｐゴシック"/>
        <family val="3"/>
        <charset val="128"/>
      </rPr>
      <t xml:space="preserve">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926　継手接合研修会受講者(NS形・GX形・φ450mm以下)【日本ダクタイル鉄管協会】、
927　継手接合研修会受講者(NS形・φ500mm以上)【日本ダクタイル鉄管協会】
</t>
    </r>
    <rPh sb="0" eb="2">
      <t>スイドウ</t>
    </rPh>
    <rPh sb="2" eb="4">
      <t>シセツ</t>
    </rPh>
    <rPh sb="4" eb="6">
      <t>コウジ</t>
    </rPh>
    <rPh sb="7" eb="9">
      <t>ニュウサツ</t>
    </rPh>
    <rPh sb="9" eb="11">
      <t>サンカ</t>
    </rPh>
    <rPh sb="12" eb="14">
      <t>キボウ</t>
    </rPh>
    <rPh sb="16" eb="18">
      <t>バアイ</t>
    </rPh>
    <rPh sb="19" eb="21">
      <t>イカ</t>
    </rPh>
    <rPh sb="22" eb="24">
      <t>シカク</t>
    </rPh>
    <rPh sb="29" eb="32">
      <t>ガイトウシャ</t>
    </rPh>
    <rPh sb="35" eb="37">
      <t>バアイ</t>
    </rPh>
    <rPh sb="38" eb="39">
      <t>カナラ</t>
    </rPh>
    <rPh sb="41" eb="43">
      <t>ヨウシキ</t>
    </rPh>
    <rPh sb="46" eb="48">
      <t>ニュウリョク</t>
    </rPh>
    <rPh sb="50" eb="52">
      <t>ギョウタイ</t>
    </rPh>
    <rPh sb="52" eb="54">
      <t>チョウショ</t>
    </rPh>
    <rPh sb="55" eb="57">
      <t>ニュウリョク</t>
    </rPh>
    <rPh sb="57" eb="58">
      <t>モ</t>
    </rPh>
    <rPh sb="63" eb="65">
      <t>カクニン</t>
    </rPh>
    <rPh sb="72" eb="74">
      <t>イカ</t>
    </rPh>
    <rPh sb="78" eb="80">
      <t>バンゴウ</t>
    </rPh>
    <rPh sb="81" eb="83">
      <t>シカク</t>
    </rPh>
    <rPh sb="83" eb="84">
      <t>メイ</t>
    </rPh>
    <rPh sb="85" eb="86">
      <t>ジュン</t>
    </rPh>
    <rPh sb="87" eb="89">
      <t>レッキョ</t>
    </rPh>
    <rPh sb="97" eb="100">
      <t>ギノウシャ</t>
    </rPh>
    <rPh sb="100" eb="102">
      <t>トウロク</t>
    </rPh>
    <rPh sb="102" eb="103">
      <t>ショウ</t>
    </rPh>
    <rPh sb="104" eb="106">
      <t>イッパン</t>
    </rPh>
    <rPh sb="106" eb="107">
      <t>ツギ</t>
    </rPh>
    <rPh sb="107" eb="108">
      <t>テ</t>
    </rPh>
    <rPh sb="109" eb="111">
      <t>タイシン</t>
    </rPh>
    <rPh sb="111" eb="112">
      <t>ツギ</t>
    </rPh>
    <rPh sb="112" eb="113">
      <t>テ</t>
    </rPh>
    <rPh sb="116" eb="117">
      <t>シャ</t>
    </rPh>
    <rPh sb="118" eb="120">
      <t>ニホン</t>
    </rPh>
    <rPh sb="120" eb="122">
      <t>スイドウ</t>
    </rPh>
    <rPh sb="122" eb="124">
      <t>キョウカイ</t>
    </rPh>
    <rPh sb="134" eb="137">
      <t>ギノウシャ</t>
    </rPh>
    <rPh sb="141" eb="143">
      <t>イッパン</t>
    </rPh>
    <rPh sb="143" eb="144">
      <t>ツギ</t>
    </rPh>
    <rPh sb="144" eb="145">
      <t>テ</t>
    </rPh>
    <rPh sb="146" eb="148">
      <t>タイシン</t>
    </rPh>
    <rPh sb="148" eb="149">
      <t>ツギ</t>
    </rPh>
    <rPh sb="149" eb="150">
      <t>テ</t>
    </rPh>
    <rPh sb="151" eb="154">
      <t>ダイコウケイ</t>
    </rPh>
    <rPh sb="172" eb="174">
      <t>スイドウ</t>
    </rPh>
    <rPh sb="174" eb="177">
      <t>ハイスイヨウ</t>
    </rPh>
    <rPh sb="188" eb="190">
      <t>セコウ</t>
    </rPh>
    <rPh sb="190" eb="192">
      <t>コウシュウ</t>
    </rPh>
    <rPh sb="210" eb="211">
      <t>ツギ</t>
    </rPh>
    <rPh sb="211" eb="212">
      <t>テ</t>
    </rPh>
    <rPh sb="212" eb="214">
      <t>セツゴウ</t>
    </rPh>
    <rPh sb="214" eb="216">
      <t>ケンシュウ</t>
    </rPh>
    <rPh sb="216" eb="217">
      <t>カイ</t>
    </rPh>
    <rPh sb="217" eb="220">
      <t>ジュコウシャ</t>
    </rPh>
    <rPh sb="223" eb="224">
      <t>ガタ</t>
    </rPh>
    <rPh sb="227" eb="228">
      <t>ガタ</t>
    </rPh>
    <rPh sb="235" eb="237">
      <t>イカ</t>
    </rPh>
    <rPh sb="239" eb="241">
      <t>ニホン</t>
    </rPh>
    <rPh sb="246" eb="248">
      <t>テッカン</t>
    </rPh>
    <rPh sb="248" eb="250">
      <t>キョウカイ</t>
    </rPh>
    <rPh sb="257" eb="258">
      <t>ツギ</t>
    </rPh>
    <rPh sb="258" eb="259">
      <t>テ</t>
    </rPh>
    <rPh sb="259" eb="261">
      <t>セツゴウ</t>
    </rPh>
    <rPh sb="261" eb="264">
      <t>ケンシュウカイ</t>
    </rPh>
    <rPh sb="264" eb="267">
      <t>ジュコウシャ</t>
    </rPh>
    <rPh sb="270" eb="271">
      <t>ガタ</t>
    </rPh>
    <rPh sb="278" eb="280">
      <t>イジョウ</t>
    </rPh>
    <rPh sb="282" eb="284">
      <t>ニホン</t>
    </rPh>
    <rPh sb="289" eb="291">
      <t>テッカン</t>
    </rPh>
    <rPh sb="291" eb="293">
      <t>キョウカイ</t>
    </rPh>
    <phoneticPr fontId="4"/>
  </si>
  <si>
    <t>記載要領</t>
    <rPh sb="0" eb="2">
      <t>キサイ</t>
    </rPh>
    <rPh sb="2" eb="4">
      <t>ヨウリョウ</t>
    </rPh>
    <phoneticPr fontId="4"/>
  </si>
  <si>
    <t>※「03技術職員（自動集計）」で技術者名簿を作成した際は、本シートの調書を必ず提出してください。</t>
    <rPh sb="29" eb="30">
      <t>ホン</t>
    </rPh>
    <rPh sb="34" eb="36">
      <t>チョウショ</t>
    </rPh>
    <rPh sb="37" eb="38">
      <t>カナラ</t>
    </rPh>
    <rPh sb="39" eb="41">
      <t>テイシュツ</t>
    </rPh>
    <phoneticPr fontId="4"/>
  </si>
  <si>
    <t>様式３【建設工事】</t>
    <rPh sb="0" eb="2">
      <t>ヨウシキ</t>
    </rPh>
    <rPh sb="4" eb="6">
      <t>ケンセツ</t>
    </rPh>
    <rPh sb="6" eb="8">
      <t>コウジ</t>
    </rPh>
    <phoneticPr fontId="4"/>
  </si>
  <si>
    <t>※ 受付番号</t>
    <rPh sb="2" eb="4">
      <t>ウケツケ</t>
    </rPh>
    <rPh sb="4" eb="6">
      <t>バンゴウ</t>
    </rPh>
    <phoneticPr fontId="4"/>
  </si>
  <si>
    <t>商号又は名称</t>
    <phoneticPr fontId="4"/>
  </si>
  <si>
    <t>No.1</t>
    <phoneticPr fontId="4"/>
  </si>
  <si>
    <t>【記載要領】</t>
    <rPh sb="1" eb="3">
      <t>キサイ</t>
    </rPh>
    <phoneticPr fontId="4"/>
  </si>
  <si>
    <t>技　　　術　　　職　　　員　　　名　　　簿</t>
    <rPh sb="16" eb="17">
      <t>ナ</t>
    </rPh>
    <rPh sb="20" eb="21">
      <t>ボ</t>
    </rPh>
    <phoneticPr fontId="4"/>
  </si>
  <si>
    <r>
      <t>１．本調書については、申請時点で</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9">
      <t>チョクセツテキ</t>
    </rPh>
    <rPh sb="21" eb="24">
      <t>コウジョウテキ</t>
    </rPh>
    <rPh sb="25" eb="27">
      <t>コヨウ</t>
    </rPh>
    <rPh sb="27" eb="29">
      <t>カンケイ</t>
    </rPh>
    <phoneticPr fontId="4"/>
  </si>
  <si>
    <t>２.「資格名等」については、様式２－１、２、３の業態調書(１)(２)(３)（以下「業態調書」という）の資格等欄のもの</t>
    <rPh sb="38" eb="40">
      <t>イカ</t>
    </rPh>
    <rPh sb="41" eb="43">
      <t>ギョウタイ</t>
    </rPh>
    <rPh sb="43" eb="45">
      <t>チョウショ</t>
    </rPh>
    <phoneticPr fontId="4"/>
  </si>
  <si>
    <t>監理技術者
資格者証番号</t>
    <rPh sb="0" eb="2">
      <t>カンリ</t>
    </rPh>
    <rPh sb="2" eb="4">
      <t>ギジュツ</t>
    </rPh>
    <rPh sb="4" eb="5">
      <t>シャ</t>
    </rPh>
    <rPh sb="6" eb="9">
      <t>シカクシャ</t>
    </rPh>
    <rPh sb="9" eb="10">
      <t>ショウ</t>
    </rPh>
    <rPh sb="10" eb="12">
      <t>バンゴウ</t>
    </rPh>
    <phoneticPr fontId="4"/>
  </si>
  <si>
    <t>（フリガナ）
氏名</t>
    <rPh sb="7" eb="8">
      <t>シ</t>
    </rPh>
    <rPh sb="8" eb="9">
      <t>メイ</t>
    </rPh>
    <phoneticPr fontId="4"/>
  </si>
  <si>
    <t>生年月日
年齢（才）</t>
    <rPh sb="0" eb="2">
      <t>セイネン</t>
    </rPh>
    <rPh sb="2" eb="4">
      <t>ガッピ</t>
    </rPh>
    <rPh sb="5" eb="7">
      <t>ネンレイ</t>
    </rPh>
    <rPh sb="8" eb="9">
      <t>サイ</t>
    </rPh>
    <phoneticPr fontId="4"/>
  </si>
  <si>
    <t>コード</t>
    <phoneticPr fontId="4"/>
  </si>
  <si>
    <t>資格名等</t>
    <rPh sb="0" eb="2">
      <t>シカク</t>
    </rPh>
    <rPh sb="2" eb="3">
      <t>メイ</t>
    </rPh>
    <rPh sb="3" eb="4">
      <t>トウ</t>
    </rPh>
    <phoneticPr fontId="4"/>
  </si>
  <si>
    <t>監理技術者該当資格</t>
    <rPh sb="0" eb="2">
      <t>カンリ</t>
    </rPh>
    <rPh sb="2" eb="4">
      <t>ギジュツ</t>
    </rPh>
    <rPh sb="4" eb="5">
      <t>シャ</t>
    </rPh>
    <rPh sb="5" eb="7">
      <t>ガイトウ</t>
    </rPh>
    <rPh sb="7" eb="9">
      <t>シカク</t>
    </rPh>
    <phoneticPr fontId="4"/>
  </si>
  <si>
    <t>採用
年月日</t>
    <rPh sb="0" eb="2">
      <t>サイヨウ</t>
    </rPh>
    <rPh sb="3" eb="6">
      <t>ネンガッピ</t>
    </rPh>
    <phoneticPr fontId="4"/>
  </si>
  <si>
    <t>を記載すること。</t>
    <phoneticPr fontId="4"/>
  </si>
  <si>
    <t>３．各技術者の免状及び登録証の写しを様式３－１により提出すること。</t>
    <rPh sb="2" eb="3">
      <t>カク</t>
    </rPh>
    <rPh sb="3" eb="6">
      <t>ギジュツシャ</t>
    </rPh>
    <rPh sb="7" eb="9">
      <t>メンジョウ</t>
    </rPh>
    <rPh sb="9" eb="10">
      <t>オヨ</t>
    </rPh>
    <rPh sb="11" eb="13">
      <t>トウロク</t>
    </rPh>
    <rPh sb="13" eb="14">
      <t>ショウ</t>
    </rPh>
    <rPh sb="15" eb="16">
      <t>ウツ</t>
    </rPh>
    <rPh sb="18" eb="20">
      <t>ヨウシキ</t>
    </rPh>
    <phoneticPr fontId="4"/>
  </si>
  <si>
    <t>４．営業所等に委任がある場合、会社全体について記載するか、委任先について記載するかについては任意に選択出来</t>
    <rPh sb="15" eb="17">
      <t>カイシャ</t>
    </rPh>
    <rPh sb="51" eb="53">
      <t>デキ</t>
    </rPh>
    <phoneticPr fontId="4"/>
  </si>
  <si>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4"/>
  </si>
  <si>
    <t>５．技術者ごとに番号（連番）を振ること。また、１人の資格が４以上の場合、「資格名等」、「資格取得年月日」</t>
    <rPh sb="8" eb="10">
      <t>バンゴウ</t>
    </rPh>
    <rPh sb="40" eb="41">
      <t>トウ</t>
    </rPh>
    <phoneticPr fontId="4"/>
  </si>
  <si>
    <t>のみ次の段へ記載し、次に記載する技術者についてはその次の段より記入すること。</t>
    <phoneticPr fontId="4"/>
  </si>
  <si>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4"/>
  </si>
  <si>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4"/>
  </si>
  <si>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4"/>
  </si>
  <si>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4"/>
  </si>
  <si>
    <t>の要領で行うこと。</t>
    <rPh sb="4" eb="5">
      <t>オコナ</t>
    </rPh>
    <phoneticPr fontId="4"/>
  </si>
  <si>
    <t>８．資格コード01～04の実務経験については、経営事項審査の技術者名簿に登載し認定されたののみ記載すること。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7" eb="49">
      <t>キサイ</t>
    </rPh>
    <phoneticPr fontId="4"/>
  </si>
  <si>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4"/>
  </si>
  <si>
    <t>　・「技術資格数計」＝「業態調書」の「技術資格数合計」</t>
    <rPh sb="3" eb="5">
      <t>ギジュツ</t>
    </rPh>
    <rPh sb="5" eb="7">
      <t>シカク</t>
    </rPh>
    <rPh sb="7" eb="8">
      <t>スウ</t>
    </rPh>
    <rPh sb="8" eb="9">
      <t>ケイ</t>
    </rPh>
    <phoneticPr fontId="4"/>
  </si>
  <si>
    <t>　・「有資格者数計」＝「業態調書」の「有資格者数合計」</t>
    <rPh sb="24" eb="25">
      <t>ア</t>
    </rPh>
    <phoneticPr fontId="4"/>
  </si>
  <si>
    <t>　・「有資格者数計」＝「申請書」の常勤職員数の「①有資格職員」</t>
    <phoneticPr fontId="4"/>
  </si>
  <si>
    <t>　・「技術者数計」＝「申請書」の「①有資格職員」＋「②左記以外の技術職員」</t>
    <rPh sb="11" eb="14">
      <t>シンセイショ</t>
    </rPh>
    <phoneticPr fontId="4"/>
  </si>
  <si>
    <t>資格名追加欄</t>
    <rPh sb="0" eb="2">
      <t>シカク</t>
    </rPh>
    <rPh sb="2" eb="3">
      <t>ナ</t>
    </rPh>
    <rPh sb="3" eb="5">
      <t>ツイカ</t>
    </rPh>
    <rPh sb="5" eb="6">
      <t>ラン</t>
    </rPh>
    <phoneticPr fontId="4"/>
  </si>
  <si>
    <t>※本シートでの名簿作成方法について</t>
    <rPh sb="1" eb="2">
      <t>ホン</t>
    </rPh>
    <rPh sb="7" eb="9">
      <t>メイボ</t>
    </rPh>
    <rPh sb="9" eb="11">
      <t>サクセイ</t>
    </rPh>
    <rPh sb="11" eb="13">
      <t>ホウホウ</t>
    </rPh>
    <phoneticPr fontId="4"/>
  </si>
  <si>
    <t>資　格　名</t>
    <rPh sb="0" eb="1">
      <t>シ</t>
    </rPh>
    <rPh sb="2" eb="3">
      <t>カク</t>
    </rPh>
    <rPh sb="4" eb="5">
      <t>ナ</t>
    </rPh>
    <phoneticPr fontId="4"/>
  </si>
  <si>
    <t>１．入力可能箇所は水色で着色された欄です。その他の欄には入力</t>
    <phoneticPr fontId="4"/>
  </si>
  <si>
    <t>等しないこと。</t>
    <rPh sb="0" eb="1">
      <t>トウ</t>
    </rPh>
    <phoneticPr fontId="4"/>
  </si>
  <si>
    <t>　</t>
    <phoneticPr fontId="4"/>
  </si>
  <si>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4"/>
  </si>
  <si>
    <t>選んで入力してください。（リストと同じ資格名を入力すれば良いので、</t>
    <rPh sb="17" eb="18">
      <t>オナ</t>
    </rPh>
    <rPh sb="19" eb="21">
      <t>シカク</t>
    </rPh>
    <rPh sb="21" eb="22">
      <t>ナ</t>
    </rPh>
    <rPh sb="23" eb="25">
      <t>ニュウリョク</t>
    </rPh>
    <rPh sb="28" eb="29">
      <t>ヨ</t>
    </rPh>
    <phoneticPr fontId="4"/>
  </si>
  <si>
    <t>入力したものと同じ資格名をまた入力したい場合に、入力した資格名</t>
    <rPh sb="24" eb="25">
      <t>イ</t>
    </rPh>
    <rPh sb="28" eb="30">
      <t>シカク</t>
    </rPh>
    <rPh sb="30" eb="31">
      <t>ナ</t>
    </rPh>
    <phoneticPr fontId="4"/>
  </si>
  <si>
    <t>をコピー・貼付けしても構いません。）</t>
    <phoneticPr fontId="4"/>
  </si>
  <si>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4"/>
  </si>
  <si>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4"/>
  </si>
  <si>
    <t>（１5個まで登録可能）</t>
    <rPh sb="3" eb="4">
      <t>コ</t>
    </rPh>
    <rPh sb="6" eb="8">
      <t>トウロク</t>
    </rPh>
    <rPh sb="8" eb="10">
      <t>カノウ</t>
    </rPh>
    <phoneticPr fontId="4"/>
  </si>
  <si>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4"/>
  </si>
  <si>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4"/>
  </si>
  <si>
    <t>出してください。</t>
    <phoneticPr fontId="4"/>
  </si>
  <si>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4"/>
  </si>
  <si>
    <t>載要領】の記述に従い、入力してください。また、合計欄の左側（Ｃ：</t>
    <rPh sb="5" eb="7">
      <t>キジュツ</t>
    </rPh>
    <rPh sb="8" eb="9">
      <t>シタガ</t>
    </rPh>
    <phoneticPr fontId="4"/>
  </si>
  <si>
    <t>Ｄ列）に、「氏名を入力した人数」を集計していますので技術者数計の</t>
    <rPh sb="6" eb="8">
      <t>シメイ</t>
    </rPh>
    <rPh sb="9" eb="11">
      <t>ニュウリョク</t>
    </rPh>
    <rPh sb="13" eb="15">
      <t>ニンズウ</t>
    </rPh>
    <rPh sb="17" eb="19">
      <t>シュウケイ</t>
    </rPh>
    <phoneticPr fontId="4"/>
  </si>
  <si>
    <t>入力の際は参考にしてください。</t>
    <rPh sb="3" eb="4">
      <t>サイ</t>
    </rPh>
    <rPh sb="5" eb="7">
      <t>サンコウ</t>
    </rPh>
    <phoneticPr fontId="4"/>
  </si>
  <si>
    <t>１級建設機械施工技士</t>
    <phoneticPr fontId="4"/>
  </si>
  <si>
    <t>建設業法（技術検定）</t>
  </si>
  <si>
    <t>２級建設機械施工技士　（第１種～第６種）</t>
    <phoneticPr fontId="4"/>
  </si>
  <si>
    <t>１級土木施工管理技士</t>
    <phoneticPr fontId="4"/>
  </si>
  <si>
    <t>２級土木施工管理技士（土木）</t>
    <phoneticPr fontId="4"/>
  </si>
  <si>
    <t>２級土木施工管理技士（鋼構造物塗装）</t>
    <phoneticPr fontId="4"/>
  </si>
  <si>
    <t>２級土木施工管理技士（薬液注入）</t>
    <phoneticPr fontId="4"/>
  </si>
  <si>
    <t>１級建築施工管理技士</t>
    <phoneticPr fontId="4"/>
  </si>
  <si>
    <t>２級建築施工管理技士（建築）</t>
    <phoneticPr fontId="4"/>
  </si>
  <si>
    <t>２級建築施工管理技士（躯体）</t>
    <phoneticPr fontId="4"/>
  </si>
  <si>
    <t>２級建築施工管理技士（仕上げ）</t>
    <phoneticPr fontId="4"/>
  </si>
  <si>
    <t>１級電気工事施工管理技士</t>
    <phoneticPr fontId="4"/>
  </si>
  <si>
    <t>２級電気工事施工管理技士</t>
    <phoneticPr fontId="4"/>
  </si>
  <si>
    <t>　</t>
    <phoneticPr fontId="4"/>
  </si>
  <si>
    <t>１級管工事施工管理技士</t>
    <phoneticPr fontId="4"/>
  </si>
  <si>
    <t>２級管工事施工管理技士</t>
    <phoneticPr fontId="4"/>
  </si>
  <si>
    <t>No.2</t>
    <phoneticPr fontId="4"/>
  </si>
  <si>
    <t>131</t>
    <phoneticPr fontId="4"/>
  </si>
  <si>
    <t>１級電気通信工事施工管理技士</t>
    <rPh sb="2" eb="4">
      <t>デンキ</t>
    </rPh>
    <rPh sb="4" eb="6">
      <t>ツウシン</t>
    </rPh>
    <phoneticPr fontId="4"/>
  </si>
  <si>
    <t>232</t>
    <phoneticPr fontId="4"/>
  </si>
  <si>
    <t>２級電気通信工事施工管理技士</t>
    <phoneticPr fontId="4"/>
  </si>
  <si>
    <t>１級造園施工管理技士</t>
    <phoneticPr fontId="4"/>
  </si>
  <si>
    <t>２級造園施工管理技士</t>
    <phoneticPr fontId="4"/>
  </si>
  <si>
    <t>採用年月日</t>
    <rPh sb="0" eb="2">
      <t>サイヨウ</t>
    </rPh>
    <rPh sb="2" eb="5">
      <t>ネンガッピ</t>
    </rPh>
    <phoneticPr fontId="4"/>
  </si>
  <si>
    <t>１級建築士</t>
  </si>
  <si>
    <t>２級建築士</t>
  </si>
  <si>
    <t>木造建築士</t>
  </si>
  <si>
    <t>第１種電気工事士</t>
    <phoneticPr fontId="4"/>
  </si>
  <si>
    <t>第２種電気工事士（３年）</t>
    <phoneticPr fontId="4"/>
  </si>
  <si>
    <t>電気主任技術者　（第１種～第３種）（５年）</t>
    <phoneticPr fontId="4"/>
  </si>
  <si>
    <t>電気通信主任技術者（５年）</t>
    <phoneticPr fontId="4"/>
  </si>
  <si>
    <t>給水装置工事主任技術者（１年）</t>
    <phoneticPr fontId="4"/>
  </si>
  <si>
    <t>甲種 消防設備士</t>
  </si>
  <si>
    <t>乙種 消防設備士</t>
  </si>
  <si>
    <t>職業能力開発促進法</t>
  </si>
  <si>
    <t>建築大工（１級）</t>
  </si>
  <si>
    <t>建築大工（２級）（３年）</t>
  </si>
  <si>
    <t>164</t>
    <phoneticPr fontId="4"/>
  </si>
  <si>
    <t>型枠施工(１級)</t>
    <rPh sb="0" eb="2">
      <t>カタワク</t>
    </rPh>
    <rPh sb="2" eb="4">
      <t>セコウ</t>
    </rPh>
    <rPh sb="6" eb="7">
      <t>キュウ</t>
    </rPh>
    <phoneticPr fontId="4"/>
  </si>
  <si>
    <t>264</t>
    <phoneticPr fontId="4"/>
  </si>
  <si>
    <t>型枠施工(２級)(３年)</t>
    <rPh sb="0" eb="2">
      <t>カタワク</t>
    </rPh>
    <rPh sb="2" eb="4">
      <t>セコウ</t>
    </rPh>
    <rPh sb="6" eb="7">
      <t>キュウ</t>
    </rPh>
    <rPh sb="10" eb="11">
      <t>ネン</t>
    </rPh>
    <phoneticPr fontId="4"/>
  </si>
  <si>
    <t>左官（１級）</t>
  </si>
  <si>
    <t>左官（２級）（３年）</t>
  </si>
  <si>
    <t>157</t>
    <phoneticPr fontId="4"/>
  </si>
  <si>
    <t>とび・とび工(１級)</t>
    <rPh sb="5" eb="6">
      <t>コウ</t>
    </rPh>
    <rPh sb="8" eb="9">
      <t>キュウ</t>
    </rPh>
    <phoneticPr fontId="4"/>
  </si>
  <si>
    <t>257</t>
    <phoneticPr fontId="4"/>
  </si>
  <si>
    <t>とび・とび工（２級）（３年）</t>
    <phoneticPr fontId="4"/>
  </si>
  <si>
    <t>173</t>
    <phoneticPr fontId="4"/>
  </si>
  <si>
    <t>コンクリート圧送施工（１級）</t>
    <phoneticPr fontId="4"/>
  </si>
  <si>
    <t>273</t>
    <phoneticPr fontId="4"/>
  </si>
  <si>
    <t>コンクリート圧送施工（２級）（３年）</t>
    <phoneticPr fontId="4"/>
  </si>
  <si>
    <t>ウェルポイント施工（１級）</t>
    <phoneticPr fontId="4"/>
  </si>
  <si>
    <t>ウェルポイント施工（２級）（３年）</t>
    <phoneticPr fontId="4"/>
  </si>
  <si>
    <t>冷凍空気調和機器施工・空気調和設備配管（１級）</t>
    <rPh sb="0" eb="2">
      <t>レイトウ</t>
    </rPh>
    <rPh sb="2" eb="4">
      <t>クウキ</t>
    </rPh>
    <rPh sb="4" eb="6">
      <t>チョウワ</t>
    </rPh>
    <rPh sb="6" eb="8">
      <t>キキ</t>
    </rPh>
    <rPh sb="8" eb="10">
      <t>セコウ</t>
    </rPh>
    <phoneticPr fontId="4"/>
  </si>
  <si>
    <t>冷凍空気調和機器施工・空気調和設備配管（２級）（３年）</t>
    <phoneticPr fontId="4"/>
  </si>
  <si>
    <t>給排水衛生設備配管（１級）</t>
  </si>
  <si>
    <t>給排水衛生設備配管（２級）（３年）</t>
    <phoneticPr fontId="4"/>
  </si>
  <si>
    <t>配管・配管工（１級）</t>
    <phoneticPr fontId="4"/>
  </si>
  <si>
    <t>配管・配管工（２級）（３年）</t>
    <phoneticPr fontId="4"/>
  </si>
  <si>
    <t>170</t>
    <phoneticPr fontId="4"/>
  </si>
  <si>
    <t>建築板金「ダクト板金作業」(１級)</t>
    <rPh sb="0" eb="1">
      <t>ケン</t>
    </rPh>
    <rPh sb="1" eb="2">
      <t>チク</t>
    </rPh>
    <rPh sb="2" eb="4">
      <t>バンキン</t>
    </rPh>
    <rPh sb="8" eb="10">
      <t>バンキン</t>
    </rPh>
    <rPh sb="10" eb="12">
      <t>サギョウ</t>
    </rPh>
    <rPh sb="15" eb="16">
      <t>キュウ</t>
    </rPh>
    <phoneticPr fontId="4"/>
  </si>
  <si>
    <t>270</t>
    <phoneticPr fontId="4"/>
  </si>
  <si>
    <t>建築板金「ダクト板金作業」（２級）（３年）</t>
    <phoneticPr fontId="4"/>
  </si>
  <si>
    <t>タイル張り・タイル張り工（１級）</t>
  </si>
  <si>
    <t>タイル張り・タイル張り工（２級）（３年）</t>
  </si>
  <si>
    <t>築炉・築炉工（１級）・れんが積み</t>
    <phoneticPr fontId="4"/>
  </si>
  <si>
    <t>築炉・築炉工（２級）（３年）</t>
    <phoneticPr fontId="4"/>
  </si>
  <si>
    <t>ブロック建築・ブロック建築工・コンクリート積みブロック施工（１級）</t>
    <phoneticPr fontId="4"/>
  </si>
  <si>
    <t>ブロック建築・ブロック建築工・コンクリート積みブロック施工（２級）（３年）</t>
    <phoneticPr fontId="4"/>
  </si>
  <si>
    <t>石工・石材施工・石積み（１級）</t>
  </si>
  <si>
    <t>石工・石材施工・石積み（２級）（３年）</t>
  </si>
  <si>
    <t>鉄工・製罐（１級）</t>
    <rPh sb="1" eb="2">
      <t>コウ</t>
    </rPh>
    <phoneticPr fontId="4"/>
  </si>
  <si>
    <t>鉄工・製罐（２級）（３年）</t>
    <phoneticPr fontId="4"/>
  </si>
  <si>
    <t>鉄筋組立て・鉄筋施工（１級）</t>
    <phoneticPr fontId="4"/>
  </si>
  <si>
    <t>鉄筋組立て・鉄筋施工（２級）（３年）</t>
    <phoneticPr fontId="4"/>
  </si>
  <si>
    <t>工場板金（１級）</t>
  </si>
  <si>
    <t>工場板金（２級）（３年）</t>
    <phoneticPr fontId="4"/>
  </si>
  <si>
    <t>板金・建築板金・板金工（１級）</t>
    <phoneticPr fontId="4"/>
  </si>
  <si>
    <t>板金・建築板金・板金工（２級）（３年）</t>
    <phoneticPr fontId="4"/>
  </si>
  <si>
    <t>板金・板金工・打出し板金（１級）</t>
  </si>
  <si>
    <t>板金・板金工・打出し板金（２級）（３年）</t>
    <phoneticPr fontId="4"/>
  </si>
  <si>
    <t>かわらぶき・スレート施工（１級）</t>
  </si>
  <si>
    <t>かわらぶき・スレート施工（２級）（３年）</t>
  </si>
  <si>
    <t>ガラス施工（１級）</t>
  </si>
  <si>
    <t>ガラス施工（２級）（３年）</t>
  </si>
  <si>
    <t>No.3</t>
    <phoneticPr fontId="4"/>
  </si>
  <si>
    <t>塗装・木工塗装・木工塗装工（１級）</t>
  </si>
  <si>
    <t>塗装・木工塗装・木工塗装工（２級）（３年）</t>
  </si>
  <si>
    <t>建築塗装・建築塗装工（１級）</t>
  </si>
  <si>
    <t>建築塗装・建築塗装工（２級）（３年）</t>
    <phoneticPr fontId="4"/>
  </si>
  <si>
    <t>金属塗装・金属塗装工（１級）</t>
  </si>
  <si>
    <t>金属塗装・金属塗装工（２級）（３年）</t>
    <phoneticPr fontId="4"/>
  </si>
  <si>
    <t>噴霧塗装（１級）</t>
  </si>
  <si>
    <t>噴霧塗装（２級）（３年）</t>
  </si>
  <si>
    <t>路面標示施工</t>
    <phoneticPr fontId="4"/>
  </si>
  <si>
    <t>畳製作・畳工（１級）</t>
  </si>
  <si>
    <t>畳製作・畳工（２級）（３年）</t>
  </si>
  <si>
    <t>内装仕上げ施工・カーテン施工・天井仕上げ施工・床仕上げ施工・表装・表具・表具工（１級）</t>
    <phoneticPr fontId="4"/>
  </si>
  <si>
    <t>内装仕上げ施工・カーテン施工・天井仕上げ施工・床仕上げ施工・表装・表具・表具工（２級）（３年）</t>
    <phoneticPr fontId="4"/>
  </si>
  <si>
    <t>熱絶縁施工（１級）</t>
  </si>
  <si>
    <t>熱絶縁施工（２級）（３年）</t>
  </si>
  <si>
    <t>建具製作・建具工・木工・カーテンウォール施工・サッシ施工（１級）</t>
    <phoneticPr fontId="4"/>
  </si>
  <si>
    <t>建具製作・建具工・木工・カーテンウォール施工・サッシ施工（２級）（３年）</t>
    <phoneticPr fontId="4"/>
  </si>
  <si>
    <t>造園（１級）</t>
  </si>
  <si>
    <t>造園（２級）（３年）</t>
  </si>
  <si>
    <t>防水施工（１級）</t>
  </si>
  <si>
    <t>防水施工（２級）（３年）</t>
  </si>
  <si>
    <t>さく井（１級）</t>
  </si>
  <si>
    <t>さく井（２級）（３年）</t>
  </si>
  <si>
    <t>地すべり防止工事士（１年）</t>
    <rPh sb="8" eb="9">
      <t>シ</t>
    </rPh>
    <phoneticPr fontId="4"/>
  </si>
  <si>
    <t>建築設備士（１年）</t>
    <phoneticPr fontId="4"/>
  </si>
  <si>
    <t>計装士（１年）</t>
    <rPh sb="2" eb="3">
      <t>シ</t>
    </rPh>
    <phoneticPr fontId="4"/>
  </si>
  <si>
    <t>基幹技能者</t>
  </si>
  <si>
    <t>技術士法</t>
  </si>
  <si>
    <t>建設 ・ 総合技術監理（建設）</t>
  </si>
  <si>
    <t>建設 「鋼構造及びコンクリート」 ・ 総合技術監理 （建設 「鋼構造及びコンクリート」 ）</t>
    <phoneticPr fontId="4"/>
  </si>
  <si>
    <t>農業 「農業土木」 ・ 総合技術監理 （農業 「農業土木」 ）</t>
    <phoneticPr fontId="4"/>
  </si>
  <si>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</si>
  <si>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</si>
  <si>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</si>
  <si>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</si>
  <si>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</si>
  <si>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4"/>
  </si>
  <si>
    <t>森林 「林業」 ・ 総合技術監理 （森林 「林業」）</t>
  </si>
  <si>
    <t>森林 「森林土木」 ・ 総合技術監理 （森林 「森林土木」）</t>
    <phoneticPr fontId="4"/>
  </si>
  <si>
    <t>衛生工学 ・ 総合技術監理 （衛生工学）</t>
  </si>
  <si>
    <t>衛生工学 「水質管理」 ・ 総合技術監理 （衛生工学 「水質管理」）</t>
  </si>
  <si>
    <t>衛生工学 「廃棄物管理」 ・ 総合技術監理 （衛生工学 「廃棄物管理」）</t>
  </si>
  <si>
    <t>001</t>
    <phoneticPr fontId="4"/>
  </si>
  <si>
    <t>法第７条第２号イ該当　【実務経験：指定学科卒業後 ３年又は５年】</t>
  </si>
  <si>
    <t>002</t>
    <phoneticPr fontId="4"/>
  </si>
  <si>
    <t>法第７条第２号ロ該当　【実務経験：１０年経験】</t>
  </si>
  <si>
    <t>003</t>
    <phoneticPr fontId="4"/>
  </si>
  <si>
    <t>法第15条第２号ハ該当　【同号イと同等以上：大臣認定者】</t>
  </si>
  <si>
    <t>004</t>
    <phoneticPr fontId="4"/>
  </si>
  <si>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</si>
  <si>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4"/>
  </si>
  <si>
    <t>11A</t>
    <phoneticPr fontId="4"/>
  </si>
  <si>
    <t>21B</t>
    <phoneticPr fontId="4"/>
  </si>
  <si>
    <t>11C</t>
    <phoneticPr fontId="4"/>
  </si>
  <si>
    <t>21D</t>
    <phoneticPr fontId="4"/>
  </si>
  <si>
    <t>21E</t>
    <phoneticPr fontId="4"/>
  </si>
  <si>
    <t>12A</t>
    <phoneticPr fontId="4"/>
  </si>
  <si>
    <t>22B</t>
    <phoneticPr fontId="4"/>
  </si>
  <si>
    <t>14A</t>
    <phoneticPr fontId="4"/>
  </si>
  <si>
    <t>技術士法</t>
    <phoneticPr fontId="4"/>
  </si>
  <si>
    <t>14B</t>
    <phoneticPr fontId="4"/>
  </si>
  <si>
    <t>14C</t>
    <phoneticPr fontId="4"/>
  </si>
  <si>
    <t>14D</t>
    <phoneticPr fontId="4"/>
  </si>
  <si>
    <t>No.4</t>
    <phoneticPr fontId="4"/>
  </si>
  <si>
    <t>15A</t>
    <phoneticPr fontId="4"/>
  </si>
  <si>
    <t>16B</t>
    <phoneticPr fontId="4"/>
  </si>
  <si>
    <t>26B</t>
    <phoneticPr fontId="4"/>
  </si>
  <si>
    <t>15B</t>
    <phoneticPr fontId="4"/>
  </si>
  <si>
    <t>25B</t>
    <phoneticPr fontId="4"/>
  </si>
  <si>
    <t>17A</t>
    <phoneticPr fontId="4"/>
  </si>
  <si>
    <t>27A</t>
    <phoneticPr fontId="4"/>
  </si>
  <si>
    <t>16C</t>
    <phoneticPr fontId="4"/>
  </si>
  <si>
    <t>26C</t>
    <phoneticPr fontId="4"/>
  </si>
  <si>
    <t>06A</t>
    <phoneticPr fontId="4"/>
  </si>
  <si>
    <t>040</t>
    <phoneticPr fontId="4"/>
  </si>
  <si>
    <t>基礎ぐい工事</t>
    <rPh sb="0" eb="2">
      <t>キソ</t>
    </rPh>
    <rPh sb="4" eb="6">
      <t>コウジ</t>
    </rPh>
    <phoneticPr fontId="4"/>
  </si>
  <si>
    <t>060</t>
    <phoneticPr fontId="4"/>
  </si>
  <si>
    <t>099</t>
    <phoneticPr fontId="4"/>
  </si>
  <si>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4"/>
  </si>
  <si>
    <t>浄化槽設備士</t>
  </si>
  <si>
    <t>浄化槽管理士</t>
  </si>
  <si>
    <t>解体工事施工管理技士</t>
  </si>
  <si>
    <t>推進工事技士</t>
  </si>
  <si>
    <t>下水道技術検定（第一種）</t>
    <rPh sb="9" eb="10">
      <t>イチ</t>
    </rPh>
    <phoneticPr fontId="4"/>
  </si>
  <si>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</si>
  <si>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</si>
  <si>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</si>
  <si>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</si>
  <si>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</si>
  <si>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</si>
  <si>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</si>
  <si>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</si>
  <si>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</si>
  <si>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配水管技能者登録証(一般継手・耐震継手)【（社）日本水道協会】</t>
    <phoneticPr fontId="4"/>
  </si>
  <si>
    <t>配水管技能者登録証(一般継手・耐震継手・大口径)【（社）日本水道協会】</t>
    <phoneticPr fontId="4"/>
  </si>
  <si>
    <t>給水装置工事配管技能者</t>
  </si>
  <si>
    <t>特定化学物質等作業主任者</t>
    <rPh sb="2" eb="4">
      <t>カガク</t>
    </rPh>
    <phoneticPr fontId="4"/>
  </si>
  <si>
    <t>特別管理産業廃棄物管理責任者</t>
  </si>
  <si>
    <t>水道施設管理技士</t>
    <rPh sb="0" eb="2">
      <t>スイドウ</t>
    </rPh>
    <rPh sb="2" eb="4">
      <t>シセツ</t>
    </rPh>
    <rPh sb="4" eb="6">
      <t>カンリ</t>
    </rPh>
    <rPh sb="6" eb="8">
      <t>ギシ</t>
    </rPh>
    <phoneticPr fontId="4"/>
  </si>
  <si>
    <t>街路樹剪定士</t>
    <rPh sb="0" eb="3">
      <t>ガイロジュ</t>
    </rPh>
    <rPh sb="3" eb="5">
      <t>センテイ</t>
    </rPh>
    <rPh sb="5" eb="6">
      <t>シ</t>
    </rPh>
    <phoneticPr fontId="4"/>
  </si>
  <si>
    <t>農薬指導士</t>
    <rPh sb="0" eb="2">
      <t>ノウヤク</t>
    </rPh>
    <rPh sb="2" eb="4">
      <t>シドウ</t>
    </rPh>
    <rPh sb="4" eb="5">
      <t>シ</t>
    </rPh>
    <phoneticPr fontId="4"/>
  </si>
  <si>
    <t>破砕・リサイクル施設技術管理士</t>
    <rPh sb="0" eb="2">
      <t>ハサイ</t>
    </rPh>
    <rPh sb="8" eb="10">
      <t>シセツ</t>
    </rPh>
    <rPh sb="10" eb="12">
      <t>ギジュツ</t>
    </rPh>
    <rPh sb="12" eb="14">
      <t>カンリ</t>
    </rPh>
    <rPh sb="14" eb="15">
      <t>シ</t>
    </rPh>
    <phoneticPr fontId="4"/>
  </si>
  <si>
    <t>職業訓練指導員</t>
  </si>
  <si>
    <t>925</t>
    <phoneticPr fontId="4"/>
  </si>
  <si>
    <t>水道配水用ポリエチレン管・継手・施工講習受講証【ＰＯＬＩＴＥＣ】</t>
    <phoneticPr fontId="4"/>
  </si>
  <si>
    <t>926</t>
    <phoneticPr fontId="4"/>
  </si>
  <si>
    <t>継手接合研修会受講者（ＮＳ形・ＧＸ形・φ450mm以下）【日本ﾀﾞｸﾀｲﾙ鉄管協会】</t>
  </si>
  <si>
    <t>927</t>
    <phoneticPr fontId="4"/>
  </si>
  <si>
    <t>継手接合研修会受講者（ＮＳ形・φ500mm以上）【日本ﾀﾞｸﾀｲﾙ鉄管協会】</t>
    <rPh sb="21" eb="23">
      <t>イジョウ</t>
    </rPh>
    <phoneticPr fontId="4"/>
  </si>
  <si>
    <t>No.5</t>
    <phoneticPr fontId="4"/>
  </si>
  <si>
    <t>コード</t>
    <phoneticPr fontId="4"/>
  </si>
  <si>
    <t>No.6</t>
    <phoneticPr fontId="4"/>
  </si>
  <si>
    <t>No.7</t>
    <phoneticPr fontId="4"/>
  </si>
  <si>
    <t>コード</t>
    <phoneticPr fontId="4"/>
  </si>
  <si>
    <t>No.8</t>
    <phoneticPr fontId="4"/>
  </si>
  <si>
    <t>No.9</t>
    <phoneticPr fontId="4"/>
  </si>
  <si>
    <t>No.10</t>
    <phoneticPr fontId="4"/>
  </si>
  <si>
    <t>商号又は名称</t>
    <phoneticPr fontId="4"/>
  </si>
  <si>
    <t>　</t>
    <phoneticPr fontId="4"/>
  </si>
  <si>
    <t>様式４【建設工事】</t>
    <rPh sb="0" eb="2">
      <t>ヨウシキ</t>
    </rPh>
    <rPh sb="4" eb="6">
      <t>ケンセツ</t>
    </rPh>
    <rPh sb="6" eb="8">
      <t>コウジ</t>
    </rPh>
    <phoneticPr fontId="4"/>
  </si>
  <si>
    <t>※ 受付番号</t>
    <phoneticPr fontId="4"/>
  </si>
  <si>
    <t>技　　術　　職　　員　　以　　外　　の　　職　　員　　名　　簿</t>
    <rPh sb="0" eb="1">
      <t>ワザ</t>
    </rPh>
    <rPh sb="3" eb="4">
      <t>ジュツ</t>
    </rPh>
    <rPh sb="6" eb="7">
      <t>ショク</t>
    </rPh>
    <rPh sb="9" eb="10">
      <t>イン</t>
    </rPh>
    <rPh sb="12" eb="13">
      <t>イ</t>
    </rPh>
    <rPh sb="15" eb="16">
      <t>ガイ</t>
    </rPh>
    <rPh sb="21" eb="22">
      <t>ショク</t>
    </rPh>
    <rPh sb="24" eb="25">
      <t>イン</t>
    </rPh>
    <rPh sb="27" eb="28">
      <t>メイ</t>
    </rPh>
    <rPh sb="30" eb="31">
      <t>ボ</t>
    </rPh>
    <phoneticPr fontId="4"/>
  </si>
  <si>
    <t>職　　種</t>
    <rPh sb="0" eb="1">
      <t>ショク</t>
    </rPh>
    <rPh sb="3" eb="4">
      <t>タネ</t>
    </rPh>
    <phoneticPr fontId="4"/>
  </si>
  <si>
    <t>フリガナ</t>
    <phoneticPr fontId="4"/>
  </si>
  <si>
    <t>生年月日</t>
    <rPh sb="0" eb="1">
      <t>セイ</t>
    </rPh>
    <rPh sb="1" eb="4">
      <t>ネンガッピ</t>
    </rPh>
    <phoneticPr fontId="4"/>
  </si>
  <si>
    <t>備　　　　　　　　　　　　考</t>
    <rPh sb="0" eb="1">
      <t>ソナエ</t>
    </rPh>
    <rPh sb="13" eb="14">
      <t>コウ</t>
    </rPh>
    <phoneticPr fontId="4"/>
  </si>
  <si>
    <t>技術職員
と重複</t>
    <rPh sb="0" eb="2">
      <t>ギジュツ</t>
    </rPh>
    <rPh sb="2" eb="4">
      <t>ショクイン</t>
    </rPh>
    <rPh sb="6" eb="8">
      <t>ジュウフク</t>
    </rPh>
    <phoneticPr fontId="4"/>
  </si>
  <si>
    <t>氏　　名</t>
    <rPh sb="0" eb="1">
      <t>シ</t>
    </rPh>
    <rPh sb="3" eb="4">
      <t>メイ</t>
    </rPh>
    <phoneticPr fontId="4"/>
  </si>
  <si>
    <t>職　種</t>
    <rPh sb="0" eb="1">
      <t>ショク</t>
    </rPh>
    <rPh sb="2" eb="3">
      <t>タネ</t>
    </rPh>
    <phoneticPr fontId="4"/>
  </si>
  <si>
    <t>役員</t>
    <rPh sb="0" eb="2">
      <t>ヤクイン</t>
    </rPh>
    <phoneticPr fontId="4"/>
  </si>
  <si>
    <t>経営業務管理責任者</t>
    <rPh sb="0" eb="2">
      <t>ケイエイ</t>
    </rPh>
    <rPh sb="2" eb="4">
      <t>ギョウム</t>
    </rPh>
    <rPh sb="4" eb="6">
      <t>カンリ</t>
    </rPh>
    <rPh sb="6" eb="8">
      <t>セキニン</t>
    </rPh>
    <rPh sb="8" eb="9">
      <t>シャ</t>
    </rPh>
    <phoneticPr fontId="4"/>
  </si>
  <si>
    <t xml:space="preserve"> </t>
    <phoneticPr fontId="4"/>
  </si>
  <si>
    <t>個人事業主</t>
    <rPh sb="0" eb="2">
      <t>コジン</t>
    </rPh>
    <rPh sb="2" eb="5">
      <t>ジギョウヌシ</t>
    </rPh>
    <phoneticPr fontId="4"/>
  </si>
  <si>
    <t>事務関係</t>
    <rPh sb="0" eb="2">
      <t>ジム</t>
    </rPh>
    <rPh sb="2" eb="4">
      <t>カンケイ</t>
    </rPh>
    <phoneticPr fontId="4"/>
  </si>
  <si>
    <t>事務員・営業・経理等</t>
    <rPh sb="0" eb="2">
      <t>ジム</t>
    </rPh>
    <rPh sb="2" eb="3">
      <t>イン</t>
    </rPh>
    <rPh sb="4" eb="6">
      <t>エイギョウ</t>
    </rPh>
    <rPh sb="7" eb="9">
      <t>ケイリ</t>
    </rPh>
    <rPh sb="9" eb="10">
      <t>トウ</t>
    </rPh>
    <phoneticPr fontId="4"/>
  </si>
  <si>
    <t>作業員</t>
    <rPh sb="0" eb="3">
      <t>サギョウイン</t>
    </rPh>
    <phoneticPr fontId="4"/>
  </si>
  <si>
    <t>運転手</t>
    <rPh sb="0" eb="3">
      <t>ウンテンシュ</t>
    </rPh>
    <phoneticPr fontId="4"/>
  </si>
  <si>
    <t>○</t>
    <phoneticPr fontId="4"/>
  </si>
  <si>
    <t>重機オペレーター</t>
    <rPh sb="0" eb="2">
      <t>ジュウキ</t>
    </rPh>
    <phoneticPr fontId="4"/>
  </si>
  <si>
    <t>技術職員以外の職員数</t>
    <rPh sb="9" eb="10">
      <t>スウ</t>
    </rPh>
    <phoneticPr fontId="4"/>
  </si>
  <si>
    <t>※技術職員と重複する役員（○印該当）は人数に含めない。</t>
    <rPh sb="1" eb="3">
      <t>ギジュツ</t>
    </rPh>
    <rPh sb="3" eb="5">
      <t>ショクイン</t>
    </rPh>
    <rPh sb="6" eb="8">
      <t>ジュウフク</t>
    </rPh>
    <rPh sb="10" eb="12">
      <t>ヤクイン</t>
    </rPh>
    <rPh sb="14" eb="15">
      <t>シルシ</t>
    </rPh>
    <rPh sb="15" eb="17">
      <t>ガイトウ</t>
    </rPh>
    <rPh sb="19" eb="21">
      <t>ニンズウ</t>
    </rPh>
    <rPh sb="22" eb="23">
      <t>フク</t>
    </rPh>
    <phoneticPr fontId="4"/>
  </si>
  <si>
    <t>２．会社役員または個人事業主については、技術職員名簿に記載している者も本名簿に再掲し、「技術職員と重複」の欄に○印を付けること。</t>
    <rPh sb="2" eb="4">
      <t>カイシャ</t>
    </rPh>
    <rPh sb="4" eb="6">
      <t>ヤクイン</t>
    </rPh>
    <rPh sb="9" eb="11">
      <t>コジン</t>
    </rPh>
    <rPh sb="11" eb="14">
      <t>ジギョウヌシ</t>
    </rPh>
    <rPh sb="20" eb="22">
      <t>ギジュツ</t>
    </rPh>
    <rPh sb="22" eb="24">
      <t>ショクイン</t>
    </rPh>
    <rPh sb="24" eb="26">
      <t>メイボ</t>
    </rPh>
    <rPh sb="27" eb="29">
      <t>キサイ</t>
    </rPh>
    <rPh sb="33" eb="34">
      <t>モノ</t>
    </rPh>
    <rPh sb="35" eb="36">
      <t>ホン</t>
    </rPh>
    <rPh sb="36" eb="38">
      <t>メイボ</t>
    </rPh>
    <rPh sb="39" eb="41">
      <t>サイケイ</t>
    </rPh>
    <rPh sb="44" eb="46">
      <t>ギジュツ</t>
    </rPh>
    <rPh sb="46" eb="48">
      <t>ショクイン</t>
    </rPh>
    <rPh sb="49" eb="51">
      <t>ジュウフク</t>
    </rPh>
    <rPh sb="53" eb="54">
      <t>ラン</t>
    </rPh>
    <rPh sb="56" eb="57">
      <t>シルシ</t>
    </rPh>
    <rPh sb="58" eb="59">
      <t>ツ</t>
    </rPh>
    <phoneticPr fontId="4"/>
  </si>
  <si>
    <t>３．役員または個人事業主のうち、経営業務の管理責任者（建設業法第７条第１項規定）に該当する者については、備考欄に「経営業務管理責任者」と記入すること。</t>
    <rPh sb="2" eb="4">
      <t>ヤクイン</t>
    </rPh>
    <phoneticPr fontId="4"/>
  </si>
  <si>
    <t>４．「技術職員以外の職員数」は様式１申請書の常勤職員数の「③事務職員」と「④その他の職員」の合計と一致すること。</t>
    <rPh sb="12" eb="13">
      <t>スウ</t>
    </rPh>
    <rPh sb="30" eb="32">
      <t>ジム</t>
    </rPh>
    <rPh sb="40" eb="41">
      <t>タ</t>
    </rPh>
    <rPh sb="42" eb="44">
      <t>ショクイン</t>
    </rPh>
    <rPh sb="46" eb="48">
      <t>ゴウケイ</t>
    </rPh>
    <phoneticPr fontId="4"/>
  </si>
  <si>
    <t>５．本市内に委任先がある場合は、委任先について記載すること。</t>
    <rPh sb="2" eb="3">
      <t>ホン</t>
    </rPh>
    <rPh sb="3" eb="5">
      <t>シナイ</t>
    </rPh>
    <rPh sb="8" eb="9">
      <t>サキ</t>
    </rPh>
    <phoneticPr fontId="4"/>
  </si>
  <si>
    <t>共通様式６</t>
    <rPh sb="0" eb="2">
      <t>キョウツウ</t>
    </rPh>
    <phoneticPr fontId="4"/>
  </si>
  <si>
    <t>　　　　月　　　　日</t>
    <rPh sb="4" eb="5">
      <t>ガツ</t>
    </rPh>
    <rPh sb="9" eb="10">
      <t>ニチ</t>
    </rPh>
    <phoneticPr fontId="4"/>
  </si>
  <si>
    <t>殿</t>
    <phoneticPr fontId="4"/>
  </si>
  <si>
    <t>（総務部工事契約検査課扱い）</t>
    <rPh sb="1" eb="3">
      <t>ソウム</t>
    </rPh>
    <rPh sb="3" eb="4">
      <t>ブ</t>
    </rPh>
    <rPh sb="4" eb="6">
      <t>コウジ</t>
    </rPh>
    <rPh sb="6" eb="8">
      <t>ケイヤク</t>
    </rPh>
    <rPh sb="8" eb="10">
      <t>ケンサ</t>
    </rPh>
    <rPh sb="10" eb="11">
      <t>カ</t>
    </rPh>
    <rPh sb="11" eb="12">
      <t>アツカ</t>
    </rPh>
    <phoneticPr fontId="4"/>
  </si>
  <si>
    <t>鹿児島県霧島市工事契約検査課</t>
    <rPh sb="0" eb="4">
      <t>カゴシマケン</t>
    </rPh>
    <rPh sb="4" eb="6">
      <t>キリシマ</t>
    </rPh>
    <rPh sb="6" eb="7">
      <t>シ</t>
    </rPh>
    <rPh sb="7" eb="9">
      <t>コウジ</t>
    </rPh>
    <rPh sb="9" eb="11">
      <t>ケイヤク</t>
    </rPh>
    <rPh sb="11" eb="13">
      <t>ケンサ</t>
    </rPh>
    <rPh sb="13" eb="14">
      <t>カ</t>
    </rPh>
    <phoneticPr fontId="4"/>
  </si>
  <si>
    <t>建設工事</t>
    <rPh sb="0" eb="2">
      <t>ケンセツ</t>
    </rPh>
    <rPh sb="2" eb="4">
      <t>コウジ</t>
    </rPh>
    <phoneticPr fontId="4"/>
  </si>
  <si>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4"/>
  </si>
  <si>
    <t>令和</t>
    <rPh sb="0" eb="2">
      <t>レイワ</t>
    </rPh>
    <phoneticPr fontId="4"/>
  </si>
  <si>
    <t>技術職員の資格証等（写）の提出用紙</t>
    <phoneticPr fontId="4"/>
  </si>
  <si>
    <t>営業所一覧表（建設業許可申請時添付別紙二(1)又は(2)）の写し</t>
    <phoneticPr fontId="4"/>
  </si>
  <si>
    <t>営業所専任技術者一覧表(建設業許可申請時別紙四)の写し　</t>
    <phoneticPr fontId="4"/>
  </si>
  <si>
    <t>令和</t>
    <rPh sb="0" eb="2">
      <t>レイワ</t>
    </rPh>
    <phoneticPr fontId="4"/>
  </si>
  <si>
    <t>1</t>
    <phoneticPr fontId="2"/>
  </si>
  <si>
    <t>入札参加資格通知書
通知書返信用封筒</t>
    <phoneticPr fontId="2"/>
  </si>
  <si>
    <t>(共通６)</t>
    <phoneticPr fontId="2"/>
  </si>
  <si>
    <t>(共通７)</t>
  </si>
  <si>
    <t>（</t>
    <phoneticPr fontId="4"/>
  </si>
  <si>
    <t>〒</t>
    <phoneticPr fontId="4"/>
  </si>
  <si>
    <t>－</t>
    <phoneticPr fontId="4"/>
  </si>
  <si>
    <t>）</t>
    <phoneticPr fontId="4"/>
  </si>
  <si>
    <t>(フリガナ)</t>
    <phoneticPr fontId="4"/>
  </si>
  <si>
    <t>(フリガナ)</t>
    <phoneticPr fontId="4"/>
  </si>
  <si>
    <t>（</t>
    <phoneticPr fontId="4"/>
  </si>
  <si>
    <t>－</t>
    <phoneticPr fontId="4"/>
  </si>
  <si>
    <t>）</t>
    <phoneticPr fontId="4"/>
  </si>
  <si>
    <t>E-mailアドレス</t>
    <phoneticPr fontId="4"/>
  </si>
  <si>
    <t>M</t>
    <phoneticPr fontId="4"/>
  </si>
  <si>
    <t>(フリガナ)</t>
    <phoneticPr fontId="4"/>
  </si>
  <si>
    <t>T</t>
    <phoneticPr fontId="4"/>
  </si>
  <si>
    <t>S</t>
    <phoneticPr fontId="4"/>
  </si>
  <si>
    <t>H</t>
    <phoneticPr fontId="4"/>
  </si>
  <si>
    <t>R</t>
    <phoneticPr fontId="4"/>
  </si>
  <si>
    <t>１．</t>
    <phoneticPr fontId="4"/>
  </si>
  <si>
    <t>２．</t>
    <phoneticPr fontId="4"/>
  </si>
  <si>
    <t>３．</t>
    <phoneticPr fontId="4"/>
  </si>
  <si>
    <t>※</t>
    <phoneticPr fontId="4"/>
  </si>
  <si>
    <t>(水色のセルは自動入力)</t>
    <rPh sb="7" eb="9">
      <t>ジドウ</t>
    </rPh>
    <rPh sb="9" eb="11">
      <t>ニュウリョク</t>
    </rPh>
    <phoneticPr fontId="4"/>
  </si>
  <si>
    <t>セルに直接入力してください。</t>
    <rPh sb="3" eb="5">
      <t>チョクセツ</t>
    </rPh>
    <rPh sb="5" eb="7">
      <t>ニュウリョク</t>
    </rPh>
    <phoneticPr fontId="4"/>
  </si>
  <si>
    <t>＝</t>
    <phoneticPr fontId="4"/>
  </si>
  <si>
    <t>４．</t>
    <phoneticPr fontId="4"/>
  </si>
  <si>
    <t>すること。</t>
    <phoneticPr fontId="4"/>
  </si>
  <si>
    <t>５．</t>
    <phoneticPr fontId="4"/>
  </si>
  <si>
    <t>６．</t>
    <phoneticPr fontId="4"/>
  </si>
  <si>
    <t>こと。</t>
    <phoneticPr fontId="4"/>
  </si>
  <si>
    <t>７．</t>
    <phoneticPr fontId="4"/>
  </si>
  <si>
    <t>注意すること。</t>
    <phoneticPr fontId="4"/>
  </si>
  <si>
    <t>記</t>
    <rPh sb="0" eb="1">
      <t>シル</t>
    </rPh>
    <phoneticPr fontId="4"/>
  </si>
  <si>
    <t>　 この通知後に、代表者、建設業許可及び技術者等の変更があった場合は速やかに変更届を提出してください。</t>
    <phoneticPr fontId="4"/>
  </si>
  <si>
    <t>　　　　　　１　提出された確認票のとおり、添付書類全てを受領しました。</t>
    <rPh sb="8" eb="10">
      <t>テイシュツ</t>
    </rPh>
    <rPh sb="13" eb="15">
      <t>カクニン</t>
    </rPh>
    <rPh sb="15" eb="16">
      <t>ヒョウ</t>
    </rPh>
    <rPh sb="21" eb="23">
      <t>テンプ</t>
    </rPh>
    <rPh sb="23" eb="25">
      <t>ショルイ</t>
    </rPh>
    <rPh sb="25" eb="26">
      <t>スベ</t>
    </rPh>
    <rPh sb="28" eb="30">
      <t>ジュリョウ</t>
    </rPh>
    <phoneticPr fontId="4"/>
  </si>
  <si>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4"/>
  </si>
  <si>
    <t>共通様式７</t>
    <rPh sb="0" eb="2">
      <t>キョウツウ</t>
    </rPh>
    <phoneticPr fontId="4"/>
  </si>
  <si>
    <t>　入札参加資格通知については、入札参加資格審査後に一斉に行います。
共通様式6の入札参加資格通知書に、切手貼付済みの返信用封筒を必ず添付して提出してください。</t>
    <rPh sb="53" eb="55">
      <t>テンプ</t>
    </rPh>
    <phoneticPr fontId="2"/>
  </si>
  <si>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4"/>
  </si>
  <si>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4"/>
  </si>
  <si>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4"/>
  </si>
  <si>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4"/>
  </si>
  <si>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4"/>
  </si>
  <si>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4"/>
  </si>
  <si>
    <r>
      <rPr>
        <b/>
        <sz val="11.5"/>
        <color indexed="10"/>
        <rFont val="ＭＳ 明朝"/>
        <family val="1"/>
        <charset val="128"/>
      </rPr>
      <t>※令和4・5年度の入札参加資格審査申請時より同調書の内容に変更がある場合のみ提出。</t>
    </r>
    <r>
      <rPr>
        <sz val="11.5"/>
        <rFont val="ＭＳ 明朝"/>
        <family val="1"/>
        <charset val="128"/>
      </rPr>
      <t xml:space="preserve">
・技術者の資格に関する集計表です。様式末尾の「記載要領」に従い、申請書、様式３関係の資格数・技術者数等と矛盾がないように作成すること。
</t>
    </r>
    <r>
      <rPr>
        <u/>
        <sz val="11.5"/>
        <rFont val="ＭＳ 明朝"/>
        <family val="1"/>
        <charset val="128"/>
      </rPr>
      <t>・8技術者職員名簿(指定様式)はシート名「03技術職員(自動集計)」を使用し、業態調書はシート名「02業態調書(自動集計)」を使用すること。</t>
    </r>
    <rPh sb="1" eb="3">
      <t>レイワ</t>
    </rPh>
    <rPh sb="84" eb="86">
      <t>シカク</t>
    </rPh>
    <rPh sb="86" eb="87">
      <t>スウ</t>
    </rPh>
    <phoneticPr fontId="4"/>
  </si>
  <si>
    <t>・経営事項審査で申請書に添付された技術職員名簿の写し。（今回提出する３．総合評定値通知書（写）に係るもの）</t>
    <rPh sb="1" eb="3">
      <t>ケイエイ</t>
    </rPh>
    <rPh sb="3" eb="5">
      <t>ジコウ</t>
    </rPh>
    <rPh sb="5" eb="7">
      <t>シンサ</t>
    </rPh>
    <rPh sb="8" eb="11">
      <t>シンセイショ</t>
    </rPh>
    <rPh sb="12" eb="14">
      <t>テンプ</t>
    </rPh>
    <rPh sb="17" eb="19">
      <t>ギジュツ</t>
    </rPh>
    <rPh sb="19" eb="21">
      <t>ショクイン</t>
    </rPh>
    <rPh sb="21" eb="23">
      <t>メイボ</t>
    </rPh>
    <rPh sb="24" eb="25">
      <t>ウツ</t>
    </rPh>
    <rPh sb="28" eb="30">
      <t>コンカイ</t>
    </rPh>
    <phoneticPr fontId="4"/>
  </si>
  <si>
    <r>
      <rPr>
        <b/>
        <sz val="11.5"/>
        <color indexed="10"/>
        <rFont val="ＭＳ 明朝"/>
        <family val="1"/>
        <charset val="128"/>
      </rPr>
      <t>※令和4・5年度の入札参加資格審査申請時より同名簿の内容に変更がある場合のみ提出。</t>
    </r>
    <r>
      <rPr>
        <sz val="11.5"/>
        <rFont val="ＭＳ 明朝"/>
        <family val="1"/>
        <charset val="128"/>
      </rPr>
      <t xml:space="preserve">
・様式中の「技術職員名簿記載要領」等に従い、提出する技術者名簿と申請書、様式２関係の資格数・技術者数等と矛盾がないように作成すること。
・</t>
    </r>
    <r>
      <rPr>
        <u/>
        <sz val="11.5"/>
        <rFont val="ＭＳ 明朝"/>
        <family val="1"/>
        <charset val="128"/>
      </rPr>
      <t>この指定様式（シート名「03技術職員(自動集計)」）を使用し、自社独自の名簿は不可。</t>
    </r>
    <r>
      <rPr>
        <sz val="11.5"/>
        <rFont val="ＭＳ 明朝"/>
        <family val="1"/>
        <charset val="128"/>
      </rPr>
      <t xml:space="preserve">
・「資格名等」については、「業態調書」の「資格等」欄の各資格を記載すること。</t>
    </r>
    <rPh sb="1" eb="3">
      <t>レイワ</t>
    </rPh>
    <rPh sb="23" eb="25">
      <t>メイボ</t>
    </rPh>
    <rPh sb="45" eb="46">
      <t>ナカ</t>
    </rPh>
    <rPh sb="59" eb="60">
      <t>トウ</t>
    </rPh>
    <rPh sb="113" eb="115">
      <t>シテイ</t>
    </rPh>
    <rPh sb="115" eb="117">
      <t>ヨウシキ</t>
    </rPh>
    <rPh sb="138" eb="140">
      <t>シヨウ</t>
    </rPh>
    <rPh sb="142" eb="144">
      <t>ジシャ</t>
    </rPh>
    <rPh sb="144" eb="146">
      <t>ドクジ</t>
    </rPh>
    <rPh sb="147" eb="149">
      <t>メイボ</t>
    </rPh>
    <rPh sb="150" eb="152">
      <t>フカ</t>
    </rPh>
    <rPh sb="179" eb="180">
      <t>ラン</t>
    </rPh>
    <rPh sb="181" eb="182">
      <t>カク</t>
    </rPh>
    <rPh sb="182" eb="184">
      <t>シカク</t>
    </rPh>
    <phoneticPr fontId="4"/>
  </si>
  <si>
    <r>
      <rPr>
        <b/>
        <sz val="11.5"/>
        <color indexed="10"/>
        <rFont val="ＭＳ 明朝"/>
        <family val="1"/>
        <charset val="128"/>
      </rPr>
      <t>※令和4・5年度の入札参加資格審査申請時より提出内容に変更がある場合のみ提出。</t>
    </r>
    <r>
      <rPr>
        <sz val="11.5"/>
        <rFont val="ＭＳ 明朝"/>
        <family val="1"/>
        <charset val="128"/>
      </rPr>
      <t xml:space="preserve">
　資格証等の写しを添付。様式の「作成要領」に従い作成。</t>
    </r>
    <rPh sb="1" eb="3">
      <t>レイワ</t>
    </rPh>
    <rPh sb="22" eb="24">
      <t>テイシュツ</t>
    </rPh>
    <rPh sb="46" eb="47">
      <t>ウツ</t>
    </rPh>
    <rPh sb="52" eb="54">
      <t>ヨウシキ</t>
    </rPh>
    <rPh sb="56" eb="58">
      <t>サクセイ</t>
    </rPh>
    <rPh sb="58" eb="60">
      <t>ヨウリョウ</t>
    </rPh>
    <rPh sb="62" eb="63">
      <t>シタガ</t>
    </rPh>
    <rPh sb="64" eb="66">
      <t>サクセイ</t>
    </rPh>
    <phoneticPr fontId="4"/>
  </si>
  <si>
    <r>
      <rPr>
        <b/>
        <sz val="11.5"/>
        <color indexed="10"/>
        <rFont val="ＭＳ 明朝"/>
        <family val="1"/>
        <charset val="128"/>
      </rPr>
      <t>※令和4・5年度の入札参加資格審査申請時より提出内容に変更がある場合のみ提出。</t>
    </r>
    <r>
      <rPr>
        <sz val="11.5"/>
        <rFont val="ＭＳ 明朝"/>
        <family val="1"/>
        <charset val="128"/>
      </rPr>
      <t xml:space="preserve">
　健康保険被保険者証の写し</t>
    </r>
    <r>
      <rPr>
        <b/>
        <u/>
        <sz val="11.5"/>
        <rFont val="ＭＳ 明朝"/>
        <family val="1"/>
        <charset val="128"/>
      </rPr>
      <t>（健康保険被保険者証に会社名の記載が無い場合は源泉徴収票等の写し）</t>
    </r>
    <r>
      <rPr>
        <sz val="11.5"/>
        <rFont val="ＭＳ 明朝"/>
        <family val="1"/>
        <charset val="128"/>
      </rPr>
      <t>を添付。様式の「作成要領」に従い作成。　</t>
    </r>
    <rPh sb="1" eb="3">
      <t>レイワ</t>
    </rPh>
    <rPh sb="22" eb="24">
      <t>テイシュツ</t>
    </rPh>
    <phoneticPr fontId="4"/>
  </si>
  <si>
    <r>
      <rPr>
        <b/>
        <sz val="11.5"/>
        <color indexed="10"/>
        <rFont val="ＭＳ 明朝"/>
        <family val="1"/>
        <charset val="128"/>
      </rPr>
      <t>※令和4・5年度の入札参加資格審査申請時より同名簿の内容に変更がある場合のみ提出。</t>
    </r>
    <r>
      <rPr>
        <sz val="11.5"/>
        <rFont val="ＭＳ 明朝"/>
        <family val="1"/>
        <charset val="128"/>
      </rPr>
      <t xml:space="preserve">
　様式末尾の「記載要領」に従い記入。申請書の職員数の欄と同数とすること。</t>
    </r>
    <rPh sb="1" eb="3">
      <t>レイワ</t>
    </rPh>
    <rPh sb="23" eb="25">
      <t>メイボ</t>
    </rPh>
    <rPh sb="43" eb="45">
      <t>ヨウシキ</t>
    </rPh>
    <rPh sb="57" eb="59">
      <t>キニュウ</t>
    </rPh>
    <rPh sb="64" eb="66">
      <t>ショクイン</t>
    </rPh>
    <rPh sb="68" eb="69">
      <t>ラン</t>
    </rPh>
    <rPh sb="70" eb="72">
      <t>ドウスウ</t>
    </rPh>
    <phoneticPr fontId="4"/>
  </si>
  <si>
    <t>令和５年度霧島市建設工事入札参加資格審査申請書【工種追加】の記入要領・確認票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コウシュ</t>
    </rPh>
    <rPh sb="26" eb="28">
      <t>ツイカ</t>
    </rPh>
    <rPh sb="30" eb="32">
      <t>キニュウ</t>
    </rPh>
    <rPh sb="32" eb="34">
      <t>ヨウリョウ</t>
    </rPh>
    <rPh sb="35" eb="37">
      <t>カクニン</t>
    </rPh>
    <rPh sb="37" eb="38">
      <t>ヒョウ</t>
    </rPh>
    <phoneticPr fontId="4"/>
  </si>
  <si>
    <t>（申請者名</t>
    <rPh sb="1" eb="3">
      <t>シンセイ</t>
    </rPh>
    <rPh sb="3" eb="4">
      <t>シャ</t>
    </rPh>
    <rPh sb="4" eb="5">
      <t>メイ</t>
    </rPh>
    <phoneticPr fontId="4"/>
  </si>
  <si>
    <r>
      <t>　提出必須。</t>
    </r>
    <r>
      <rPr>
        <b/>
        <sz val="11.5"/>
        <color rgb="FFFF0000"/>
        <rFont val="ＭＳ 明朝"/>
        <family val="1"/>
        <charset val="128"/>
      </rPr>
      <t>直近申請時のものを提出し、変更があった場合は変更届出書（第一・二面）を提出すること。</t>
    </r>
    <phoneticPr fontId="2"/>
  </si>
  <si>
    <r>
      <t>　提出必須。</t>
    </r>
    <r>
      <rPr>
        <b/>
        <sz val="11.5"/>
        <color indexed="10"/>
        <rFont val="ＭＳ 明朝"/>
        <family val="1"/>
        <charset val="128"/>
      </rPr>
      <t>直近申請時のものを提出し、変更があった場合は専任技術者証明書（新規・変更）を提出。</t>
    </r>
    <rPh sb="1" eb="3">
      <t>テイシュツ</t>
    </rPh>
    <rPh sb="3" eb="5">
      <t>ヒッス</t>
    </rPh>
    <rPh sb="6" eb="8">
      <t>チョッキン</t>
    </rPh>
    <rPh sb="8" eb="10">
      <t>シンセイ</t>
    </rPh>
    <rPh sb="10" eb="11">
      <t>ジ</t>
    </rPh>
    <rPh sb="15" eb="17">
      <t>テイシュツ</t>
    </rPh>
    <rPh sb="19" eb="21">
      <t>ヘンコウ</t>
    </rPh>
    <rPh sb="25" eb="27">
      <t>バアイ</t>
    </rPh>
    <rPh sb="28" eb="30">
      <t>センニン</t>
    </rPh>
    <rPh sb="30" eb="33">
      <t>ギジュツシャ</t>
    </rPh>
    <rPh sb="33" eb="35">
      <t>ショウメイ</t>
    </rPh>
    <rPh sb="35" eb="36">
      <t>ショ</t>
    </rPh>
    <rPh sb="37" eb="39">
      <t>シンキ</t>
    </rPh>
    <rPh sb="40" eb="42">
      <t>ヘンコウ</t>
    </rPh>
    <rPh sb="44" eb="46">
      <t>テイシュツ</t>
    </rPh>
    <phoneticPr fontId="4"/>
  </si>
  <si>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７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4" eb="76">
      <t>ウケツケ</t>
    </rPh>
    <phoneticPr fontId="4"/>
  </si>
  <si>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4"/>
  </si>
  <si>
    <t>令和５年度霧島市建設工事入札参加資格審査申請書【工種追加・市内本店・市内支店用】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コウシュ</t>
    </rPh>
    <rPh sb="26" eb="28">
      <t>ツイカ</t>
    </rPh>
    <rPh sb="29" eb="31">
      <t>シナイ</t>
    </rPh>
    <rPh sb="31" eb="33">
      <t>ホンテン</t>
    </rPh>
    <rPh sb="34" eb="36">
      <t>シナイ</t>
    </rPh>
    <rPh sb="36" eb="38">
      <t>シテン</t>
    </rPh>
    <rPh sb="38" eb="39">
      <t>ヨウ</t>
    </rPh>
    <phoneticPr fontId="4"/>
  </si>
  <si>
    <t>※水道施設工事に入札参加を希望される場合は【様式2-3】の注意書きを必ず読んでください。</t>
    <rPh sb="1" eb="3">
      <t>スイドウ</t>
    </rPh>
    <rPh sb="3" eb="5">
      <t>シセツ</t>
    </rPh>
    <rPh sb="5" eb="7">
      <t>コウジ</t>
    </rPh>
    <rPh sb="8" eb="10">
      <t>ニュウサツ</t>
    </rPh>
    <rPh sb="10" eb="12">
      <t>サンカ</t>
    </rPh>
    <rPh sb="13" eb="15">
      <t>キボウ</t>
    </rPh>
    <rPh sb="18" eb="20">
      <t>バアイ</t>
    </rPh>
    <rPh sb="22" eb="24">
      <t>ヨウシキ</t>
    </rPh>
    <rPh sb="29" eb="32">
      <t>チュウイガ</t>
    </rPh>
    <rPh sb="34" eb="35">
      <t>カナラ</t>
    </rPh>
    <rPh sb="36" eb="37">
      <t>ヨ</t>
    </rPh>
    <phoneticPr fontId="4"/>
  </si>
  <si>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4"/>
  </si>
  <si>
    <t>参加資格審査の申請を行う建設工事について、申請の有無の欄に「○」印を付けてください。</t>
    <phoneticPr fontId="4"/>
  </si>
  <si>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4"/>
  </si>
  <si>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4"/>
  </si>
  <si>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4"/>
  </si>
  <si>
    <t>　様式３・４提出時には、様式１－２の各人数欄について下記の表を用いて突合すること。</t>
    <rPh sb="1" eb="3">
      <t>ヨウシキ</t>
    </rPh>
    <rPh sb="6" eb="9">
      <t>テイシュツジ</t>
    </rPh>
    <rPh sb="12" eb="14">
      <t>ヨウシキ</t>
    </rPh>
    <rPh sb="18" eb="21">
      <t>カクニンズウ</t>
    </rPh>
    <rPh sb="21" eb="22">
      <t>ラン</t>
    </rPh>
    <rPh sb="26" eb="28">
      <t>カキ</t>
    </rPh>
    <rPh sb="29" eb="30">
      <t>ヒョウ</t>
    </rPh>
    <rPh sb="31" eb="32">
      <t>モチ</t>
    </rPh>
    <rPh sb="34" eb="36">
      <t>トツゴウ</t>
    </rPh>
    <phoneticPr fontId="4"/>
  </si>
  <si>
    <t>様式３・４を委任先で作成した場合、左の表の常勤職員の数は、委任先の人数を水色の</t>
    <rPh sb="0" eb="2">
      <t>ヨウシキ</t>
    </rPh>
    <rPh sb="6" eb="8">
      <t>イニン</t>
    </rPh>
    <rPh sb="8" eb="9">
      <t>サキ</t>
    </rPh>
    <rPh sb="10" eb="12">
      <t>サクセイ</t>
    </rPh>
    <rPh sb="14" eb="16">
      <t>バアイ</t>
    </rPh>
    <rPh sb="17" eb="18">
      <t>ヒダリ</t>
    </rPh>
    <rPh sb="19" eb="20">
      <t>ヒョウ</t>
    </rPh>
    <rPh sb="21" eb="23">
      <t>ジョウキン</t>
    </rPh>
    <rPh sb="23" eb="25">
      <t>ショクイン</t>
    </rPh>
    <rPh sb="26" eb="27">
      <t>カズ</t>
    </rPh>
    <rPh sb="29" eb="31">
      <t>イニン</t>
    </rPh>
    <rPh sb="31" eb="32">
      <t>サキ</t>
    </rPh>
    <rPh sb="33" eb="35">
      <t>ニンズ</t>
    </rPh>
    <rPh sb="36" eb="38">
      <t>ミズイロ</t>
    </rPh>
    <phoneticPr fontId="4"/>
  </si>
  <si>
    <t>様式３の有資格者数合計</t>
    <phoneticPr fontId="4"/>
  </si>
  <si>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4"/>
  </si>
  <si>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4"/>
  </si>
  <si>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4"/>
  </si>
  <si>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4"/>
  </si>
  <si>
    <t>「技術資格数合計（①+②）」＝様式３「技術職員名簿」の「技術資格数合計」</t>
    <rPh sb="33" eb="34">
      <t>ゴウ</t>
    </rPh>
    <phoneticPr fontId="4"/>
  </si>
  <si>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4"/>
  </si>
  <si>
    <t>一級建設機械施工技士　(解体資格無)</t>
  </si>
  <si>
    <t>二級建設機械施工技士　（第１種～第６種）(解体資格無)</t>
    <phoneticPr fontId="4"/>
  </si>
  <si>
    <t>二級土木施工管理技士　(薬液注入)(解体資格無)</t>
    <phoneticPr fontId="4"/>
  </si>
  <si>
    <t>・技術資格数合計（有資格技術区分）は、資格数を自動計算します。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t>
    <rPh sb="1" eb="3">
      <t>ギジュツ</t>
    </rPh>
    <rPh sb="3" eb="5">
      <t>シカク</t>
    </rPh>
    <rPh sb="5" eb="6">
      <t>スウ</t>
    </rPh>
    <rPh sb="6" eb="8">
      <t>ゴウケイ</t>
    </rPh>
    <rPh sb="9" eb="10">
      <t>ユウ</t>
    </rPh>
    <rPh sb="10" eb="12">
      <t>シカク</t>
    </rPh>
    <rPh sb="12" eb="14">
      <t>ギジュツ</t>
    </rPh>
    <rPh sb="14" eb="16">
      <t>クブン</t>
    </rPh>
    <rPh sb="23" eb="25">
      <t>ジドウ</t>
    </rPh>
    <rPh sb="25" eb="27">
      <t>ケイサン</t>
    </rPh>
    <rPh sb="44" eb="46">
      <t>ケイエイ</t>
    </rPh>
    <rPh sb="46" eb="48">
      <t>ジコウ</t>
    </rPh>
    <rPh sb="48" eb="50">
      <t>シンサ</t>
    </rPh>
    <rPh sb="55" eb="57">
      <t>カンリ</t>
    </rPh>
    <rPh sb="57" eb="59">
      <t>ギジュツ</t>
    </rPh>
    <rPh sb="59" eb="60">
      <t>シャ</t>
    </rPh>
    <rPh sb="62" eb="64">
      <t>シュニン</t>
    </rPh>
    <rPh sb="64" eb="67">
      <t>ギジュツシャ</t>
    </rPh>
    <rPh sb="73" eb="75">
      <t>シカク</t>
    </rPh>
    <rPh sb="76" eb="78">
      <t>ジツム</t>
    </rPh>
    <rPh sb="78" eb="80">
      <t>ケイケン</t>
    </rPh>
    <rPh sb="81" eb="82">
      <t>ユウ</t>
    </rPh>
    <rPh sb="84" eb="85">
      <t>モノ</t>
    </rPh>
    <rPh sb="86" eb="87">
      <t>サ</t>
    </rPh>
    <phoneticPr fontId="4"/>
  </si>
  <si>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4"/>
  </si>
  <si>
    <t>農業「農業土木」・総合技術監理（農業「農業土木」）　(解体資格無)</t>
    <phoneticPr fontId="4"/>
  </si>
  <si>
    <t>水産「水産土木」・総合技術監理（水産「水産土木」）　(解体資格無)</t>
    <phoneticPr fontId="4"/>
  </si>
  <si>
    <t>森林「森林土木」・総合技術監理（森林「森林土木」）　(解体資格無)</t>
    <phoneticPr fontId="4"/>
  </si>
  <si>
    <t>型枠施工(１級)　(解体資格無)</t>
    <phoneticPr fontId="4"/>
  </si>
  <si>
    <t>型枠施工(２級)(３年)　(解体資格無)</t>
    <phoneticPr fontId="4"/>
  </si>
  <si>
    <t>とび・とび工(１級)　(解体資格無)</t>
    <phoneticPr fontId="4"/>
  </si>
  <si>
    <t>その他の資格数合計②</t>
    <rPh sb="2" eb="3">
      <t>タ</t>
    </rPh>
    <phoneticPr fontId="4"/>
  </si>
  <si>
    <t>技術資格数合計（①+②）</t>
    <rPh sb="0" eb="2">
      <t>ギジュツ</t>
    </rPh>
    <rPh sb="2" eb="4">
      <t>シカク</t>
    </rPh>
    <rPh sb="4" eb="5">
      <t>スウ</t>
    </rPh>
    <rPh sb="5" eb="6">
      <t>ア</t>
    </rPh>
    <rPh sb="6" eb="7">
      <t>ケイ</t>
    </rPh>
    <phoneticPr fontId="4"/>
  </si>
  <si>
    <t>選択不可）一級建設機械施工技士　(解体資格無)</t>
    <rPh sb="0" eb="2">
      <t>センタク</t>
    </rPh>
    <rPh sb="2" eb="4">
      <t>フカ</t>
    </rPh>
    <phoneticPr fontId="4"/>
  </si>
  <si>
    <t>選択不可）二級建設機械施工技士　（第１種～第６種）(解体資格無)</t>
    <phoneticPr fontId="4"/>
  </si>
  <si>
    <t>一級土木施工管理技士　(解体資格無)</t>
    <rPh sb="0" eb="1">
      <t>イチ</t>
    </rPh>
    <rPh sb="1" eb="2">
      <t>キュウ</t>
    </rPh>
    <rPh sb="2" eb="4">
      <t>ドボク</t>
    </rPh>
    <rPh sb="4" eb="6">
      <t>セコウ</t>
    </rPh>
    <rPh sb="6" eb="8">
      <t>カンリ</t>
    </rPh>
    <rPh sb="8" eb="10">
      <t>ギシ</t>
    </rPh>
    <phoneticPr fontId="4"/>
  </si>
  <si>
    <t>二級土木施工管理技士　(土木)(解体資格無)</t>
    <rPh sb="0" eb="1">
      <t>ニ</t>
    </rPh>
    <rPh sb="1" eb="2">
      <t>キュウ</t>
    </rPh>
    <rPh sb="2" eb="4">
      <t>ドボク</t>
    </rPh>
    <rPh sb="4" eb="6">
      <t>セコウ</t>
    </rPh>
    <rPh sb="6" eb="8">
      <t>カンリ</t>
    </rPh>
    <rPh sb="8" eb="10">
      <t>ギシ</t>
    </rPh>
    <rPh sb="12" eb="14">
      <t>ドボク</t>
    </rPh>
    <phoneticPr fontId="4"/>
  </si>
  <si>
    <t>選択不可）二級土木施工管理技士　(薬液注入)(解体資格無)</t>
    <rPh sb="0" eb="2">
      <t>センタク</t>
    </rPh>
    <rPh sb="2" eb="4">
      <t>フカ</t>
    </rPh>
    <phoneticPr fontId="4"/>
  </si>
  <si>
    <t>一級建築施工管理技士　(解体資格無)</t>
    <rPh sb="0" eb="1">
      <t>イチ</t>
    </rPh>
    <rPh sb="1" eb="2">
      <t>キュウ</t>
    </rPh>
    <rPh sb="2" eb="4">
      <t>ケンチク</t>
    </rPh>
    <rPh sb="4" eb="6">
      <t>セコウ</t>
    </rPh>
    <rPh sb="6" eb="8">
      <t>カンリ</t>
    </rPh>
    <rPh sb="8" eb="10">
      <t>ギシ</t>
    </rPh>
    <phoneticPr fontId="4"/>
  </si>
  <si>
    <t>二級建築施工管理技士　(躯体)(解体資格無)</t>
    <rPh sb="0" eb="1">
      <t>ニ</t>
    </rPh>
    <rPh sb="1" eb="2">
      <t>キュウ</t>
    </rPh>
    <rPh sb="2" eb="4">
      <t>ケンチク</t>
    </rPh>
    <rPh sb="4" eb="6">
      <t>セコウ</t>
    </rPh>
    <rPh sb="6" eb="8">
      <t>カンリ</t>
    </rPh>
    <rPh sb="8" eb="10">
      <t>ギシ</t>
    </rPh>
    <rPh sb="12" eb="14">
      <t>クタイ</t>
    </rPh>
    <phoneticPr fontId="4"/>
  </si>
  <si>
    <t>建設・総合技術監理(建設)　(解体資格無)</t>
    <rPh sb="0" eb="2">
      <t>ケンセツ</t>
    </rPh>
    <rPh sb="3" eb="5">
      <t>ソウゴウ</t>
    </rPh>
    <rPh sb="5" eb="7">
      <t>ギジュツ</t>
    </rPh>
    <rPh sb="7" eb="9">
      <t>カンリ</t>
    </rPh>
    <rPh sb="10" eb="12">
      <t>ケンセツ</t>
    </rPh>
    <phoneticPr fontId="4"/>
  </si>
  <si>
    <t>建設「鋼構造及びコンクリート」・総合技術監理(建設「鋼構造及びコンクリート」)　(解体資格無)</t>
    <phoneticPr fontId="4"/>
  </si>
  <si>
    <t>選択不可）農業「農業土木」・総合技術監理（農業「農業土木」）　(解体資格無)</t>
    <rPh sb="0" eb="2">
      <t>センタク</t>
    </rPh>
    <rPh sb="2" eb="4">
      <t>フカ</t>
    </rPh>
    <phoneticPr fontId="4"/>
  </si>
  <si>
    <t>選択不可）水産「水産土木」・総合技術監理（水産「水産土木」）　(解体資格無)</t>
    <rPh sb="0" eb="2">
      <t>センタク</t>
    </rPh>
    <rPh sb="2" eb="4">
      <t>フカ</t>
    </rPh>
    <phoneticPr fontId="4"/>
  </si>
  <si>
    <t>選択不可）森林「森林土木」・総合技術監理（森林「森林土木」）　(解体資格無)</t>
    <rPh sb="0" eb="2">
      <t>センタク</t>
    </rPh>
    <rPh sb="2" eb="4">
      <t>フカ</t>
    </rPh>
    <phoneticPr fontId="4"/>
  </si>
  <si>
    <t>選択不可）型枠施工(１級)　(解体資格無)</t>
    <rPh sb="0" eb="2">
      <t>センタク</t>
    </rPh>
    <rPh sb="2" eb="4">
      <t>フカ</t>
    </rPh>
    <phoneticPr fontId="4"/>
  </si>
  <si>
    <t>選択不可）型枠施工(２級)(３年)　(解体資格無)</t>
    <rPh sb="0" eb="2">
      <t>センタク</t>
    </rPh>
    <rPh sb="2" eb="4">
      <t>フカ</t>
    </rPh>
    <phoneticPr fontId="4"/>
  </si>
  <si>
    <t>選択不可）とび・とび工(１級)　(解体資格無)</t>
    <rPh sb="0" eb="2">
      <t>センタク</t>
    </rPh>
    <rPh sb="2" eb="4">
      <t>フカ</t>
    </rPh>
    <phoneticPr fontId="4"/>
  </si>
  <si>
    <t>とび・とび工(２級)(３年)　(解体資格無)</t>
    <phoneticPr fontId="4"/>
  </si>
  <si>
    <t>選択不可）コンクリート圧送施工（１級）(解体資格無)</t>
    <rPh sb="0" eb="2">
      <t>センタク</t>
    </rPh>
    <rPh sb="2" eb="4">
      <t>フカ</t>
    </rPh>
    <phoneticPr fontId="4"/>
  </si>
  <si>
    <t>選択不可）コンクリート圧送施工（２級）（３年）(解体資格無)</t>
    <rPh sb="0" eb="2">
      <t>センタク</t>
    </rPh>
    <rPh sb="2" eb="4">
      <t>フカ</t>
    </rPh>
    <phoneticPr fontId="4"/>
  </si>
  <si>
    <t>選択不可）ウェルポイント施工（１級）　(解体資格無)</t>
    <rPh sb="0" eb="2">
      <t>センタク</t>
    </rPh>
    <rPh sb="2" eb="4">
      <t>フカ</t>
    </rPh>
    <phoneticPr fontId="4"/>
  </si>
  <si>
    <t>選択不可）ウェルポイント施工（２級）（３年）　(解体資格無)</t>
    <rPh sb="0" eb="2">
      <t>センタク</t>
    </rPh>
    <rPh sb="2" eb="4">
      <t>フカ</t>
    </rPh>
    <phoneticPr fontId="4"/>
  </si>
  <si>
    <t>選択不可）地すべり防止工事士（１年）　(解体資格無)</t>
    <rPh sb="0" eb="2">
      <t>センタク</t>
    </rPh>
    <rPh sb="2" eb="4">
      <t>フカ</t>
    </rPh>
    <phoneticPr fontId="4"/>
  </si>
  <si>
    <t>解体工事（解体施工技士）</t>
    <rPh sb="5" eb="11">
      <t>カイタイセコウギシ</t>
    </rPh>
    <phoneticPr fontId="4"/>
  </si>
  <si>
    <t>技術資格数合計</t>
    <rPh sb="0" eb="2">
      <t>ギジュツ</t>
    </rPh>
    <rPh sb="2" eb="4">
      <t>シカク</t>
    </rPh>
    <rPh sb="4" eb="5">
      <t>スウ</t>
    </rPh>
    <rPh sb="5" eb="6">
      <t>ゴウ</t>
    </rPh>
    <rPh sb="6" eb="7">
      <t>ケイ</t>
    </rPh>
    <phoneticPr fontId="4"/>
  </si>
  <si>
    <t>有資格技術職員合計</t>
    <rPh sb="3" eb="5">
      <t>ギジュツ</t>
    </rPh>
    <rPh sb="5" eb="6">
      <t>ショク</t>
    </rPh>
    <rPh sb="6" eb="7">
      <t>イン</t>
    </rPh>
    <rPh sb="7" eb="8">
      <t>ゴウ</t>
    </rPh>
    <phoneticPr fontId="4"/>
  </si>
  <si>
    <t>監理技術者資格取得者合計</t>
    <phoneticPr fontId="4"/>
  </si>
  <si>
    <t>技術職員合計</t>
    <rPh sb="2" eb="3">
      <t>ショク</t>
    </rPh>
    <rPh sb="3" eb="4">
      <t>イン</t>
    </rPh>
    <phoneticPr fontId="4"/>
  </si>
  <si>
    <t>※年齢は、令和5年4月1日時点での年齢とする。</t>
    <phoneticPr fontId="4"/>
  </si>
  <si>
    <r>
      <rPr>
        <sz val="11"/>
        <color indexed="8"/>
        <rFont val="ＭＳ Ｐ明朝"/>
        <family val="1"/>
        <charset val="128"/>
      </rPr>
      <t>１．建設業法第７条第２号に該当しない職員（</t>
    </r>
    <r>
      <rPr>
        <b/>
        <sz val="11"/>
        <color indexed="10"/>
        <rFont val="ＭＳ Ｐ明朝"/>
        <family val="1"/>
        <charset val="128"/>
      </rPr>
      <t>ただし役員または個人事業主は除く</t>
    </r>
    <r>
      <rPr>
        <sz val="11"/>
        <color indexed="8"/>
        <rFont val="ＭＳ Ｐ明朝"/>
        <family val="1"/>
        <charset val="128"/>
      </rPr>
      <t>）で、申請日時点で最新
の状況を記載する。（非常勤役員は記載不要）</t>
    </r>
    <rPh sb="2" eb="4">
      <t>ケンセツ</t>
    </rPh>
    <rPh sb="4" eb="6">
      <t>ギョウホウ</t>
    </rPh>
    <rPh sb="6" eb="7">
      <t>ダイ</t>
    </rPh>
    <rPh sb="8" eb="9">
      <t>ジョウ</t>
    </rPh>
    <rPh sb="9" eb="10">
      <t>ダイ</t>
    </rPh>
    <rPh sb="11" eb="12">
      <t>ゴウ</t>
    </rPh>
    <rPh sb="13" eb="15">
      <t>ガイトウ</t>
    </rPh>
    <rPh sb="18" eb="20">
      <t>ショクイン</t>
    </rPh>
    <rPh sb="24" eb="26">
      <t>ヤクイン</t>
    </rPh>
    <rPh sb="29" eb="31">
      <t>コジン</t>
    </rPh>
    <rPh sb="31" eb="34">
      <t>ジギョウヌシ</t>
    </rPh>
    <rPh sb="35" eb="36">
      <t>ノゾ</t>
    </rPh>
    <rPh sb="40" eb="42">
      <t>シンセイ</t>
    </rPh>
    <rPh sb="42" eb="43">
      <t>ビ</t>
    </rPh>
    <rPh sb="43" eb="45">
      <t>ジテン</t>
    </rPh>
    <rPh sb="46" eb="48">
      <t>サイシン</t>
    </rPh>
    <rPh sb="59" eb="62">
      <t>ヒジョウキン</t>
    </rPh>
    <rPh sb="62" eb="64">
      <t>ヤクイン</t>
    </rPh>
    <rPh sb="65" eb="67">
      <t>キサイ</t>
    </rPh>
    <rPh sb="67" eb="69">
      <t>フヨウ</t>
    </rPh>
    <phoneticPr fontId="4"/>
  </si>
  <si>
    <t>６．上記職員に異動が有る場合は、速やかに変更届及び最新の本名簿（様式４）を提出すること。</t>
    <rPh sb="2" eb="4">
      <t>ジョウキ</t>
    </rPh>
    <rPh sb="4" eb="6">
      <t>ショクイン</t>
    </rPh>
    <rPh sb="7" eb="9">
      <t>イドウ</t>
    </rPh>
    <rPh sb="10" eb="11">
      <t>ア</t>
    </rPh>
    <rPh sb="12" eb="14">
      <t>バアイ</t>
    </rPh>
    <rPh sb="16" eb="17">
      <t>スミ</t>
    </rPh>
    <rPh sb="20" eb="23">
      <t>ヘンコウトドケ</t>
    </rPh>
    <rPh sb="23" eb="24">
      <t>オヨ</t>
    </rPh>
    <rPh sb="25" eb="27">
      <t>サイシン</t>
    </rPh>
    <rPh sb="28" eb="29">
      <t>ホン</t>
    </rPh>
    <rPh sb="29" eb="31">
      <t>メイボ</t>
    </rPh>
    <rPh sb="32" eb="34">
      <t>ヨウシキ</t>
    </rPh>
    <rPh sb="37" eb="39">
      <t>テイシュツ</t>
    </rPh>
    <phoneticPr fontId="4"/>
  </si>
  <si>
    <t>令和５年</t>
    <rPh sb="0" eb="2">
      <t>レ</t>
    </rPh>
    <rPh sb="3" eb="4">
      <t>ネン</t>
    </rPh>
    <phoneticPr fontId="4"/>
  </si>
  <si>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4"/>
  </si>
  <si>
    <t>霧島市長　　中重　真一</t>
    <rPh sb="0" eb="2">
      <t>キリシマ</t>
    </rPh>
    <rPh sb="2" eb="4">
      <t>シチョウ</t>
    </rPh>
    <rPh sb="6" eb="8">
      <t>ナカシゲ</t>
    </rPh>
    <rPh sb="9" eb="11">
      <t>シンイチ</t>
    </rPh>
    <phoneticPr fontId="4"/>
  </si>
  <si>
    <t xml:space="preserve">　 入札参加資格は、令和5年4月1日以降の公告又は指名通知から適用します。
</t>
    <phoneticPr fontId="4"/>
  </si>
  <si>
    <t xml:space="preserve">  貴社から提出された入札参加資格審査申請書（工種追加）について審査した結果、下記のとおり通知します。</t>
    <rPh sb="2" eb="4">
      <t>キシャ</t>
    </rPh>
    <rPh sb="6" eb="8">
      <t>テイシュツ</t>
    </rPh>
    <rPh sb="11" eb="13">
      <t>ニュウサツ</t>
    </rPh>
    <rPh sb="17" eb="19">
      <t>シンサ</t>
    </rPh>
    <rPh sb="23" eb="27">
      <t>コウシュツイカ</t>
    </rPh>
    <rPh sb="32" eb="34">
      <t>シンサ</t>
    </rPh>
    <rPh sb="36" eb="38">
      <t>ケッカ</t>
    </rPh>
    <rPh sb="39" eb="41">
      <t>カキ</t>
    </rPh>
    <rPh sb="45" eb="47">
      <t>ツウチ</t>
    </rPh>
    <phoneticPr fontId="4"/>
  </si>
  <si>
    <t>１.申請書のとおり、追加工種の入札参加資格を認めます。</t>
    <rPh sb="2" eb="4">
      <t>シンセイ</t>
    </rPh>
    <rPh sb="4" eb="5">
      <t>ショ</t>
    </rPh>
    <rPh sb="10" eb="14">
      <t>ツイカコウシュ</t>
    </rPh>
    <rPh sb="15" eb="17">
      <t>ニュウサツ</t>
    </rPh>
    <rPh sb="17" eb="19">
      <t>サンカ</t>
    </rPh>
    <rPh sb="19" eb="21">
      <t>シカク</t>
    </rPh>
    <rPh sb="22" eb="23">
      <t>ミト</t>
    </rPh>
    <phoneticPr fontId="4"/>
  </si>
  <si>
    <t>２.申請書について、追加工種の入札参加資格を一部認めます。</t>
    <rPh sb="2" eb="4">
      <t>シンセイ</t>
    </rPh>
    <rPh sb="4" eb="5">
      <t>ショ</t>
    </rPh>
    <rPh sb="10" eb="14">
      <t>ツイカコウシュ</t>
    </rPh>
    <rPh sb="15" eb="17">
      <t>ニュウサツ</t>
    </rPh>
    <rPh sb="17" eb="19">
      <t>サンカ</t>
    </rPh>
    <rPh sb="19" eb="21">
      <t>シカク</t>
    </rPh>
    <rPh sb="22" eb="24">
      <t>イチブ</t>
    </rPh>
    <rPh sb="24" eb="25">
      <t>ミト</t>
    </rPh>
    <phoneticPr fontId="4"/>
  </si>
  <si>
    <t>３.追加工種の入札参加資格を認めません。</t>
    <rPh sb="2" eb="6">
      <t>ツイカコウシュ</t>
    </rPh>
    <rPh sb="7" eb="9">
      <t>ニュウサツ</t>
    </rPh>
    <rPh sb="9" eb="11">
      <t>サンカ</t>
    </rPh>
    <rPh sb="11" eb="13">
      <t>シカク</t>
    </rPh>
    <rPh sb="14" eb="15">
      <t>ミト</t>
    </rPh>
    <phoneticPr fontId="4"/>
  </si>
  <si>
    <r>
      <t>　　これらの許可等の</t>
    </r>
    <r>
      <rPr>
        <sz val="11"/>
        <color rgb="FFFF0000"/>
        <rFont val="ＭＳ Ｐ明朝"/>
        <family val="1"/>
        <charset val="128"/>
      </rPr>
      <t>更新後は、速やかにその写しを提出してください。また更新中で有効期限に間に合わない</t>
    </r>
    <rPh sb="6" eb="9">
      <t>キョカトウ</t>
    </rPh>
    <rPh sb="10" eb="13">
      <t>コウシンゴ</t>
    </rPh>
    <rPh sb="15" eb="16">
      <t>スミ</t>
    </rPh>
    <rPh sb="21" eb="22">
      <t>ウツ</t>
    </rPh>
    <rPh sb="24" eb="26">
      <t>テイシュツ</t>
    </rPh>
    <rPh sb="35" eb="38">
      <t>コウシンチュウ</t>
    </rPh>
    <rPh sb="39" eb="41">
      <t>ユウコウ</t>
    </rPh>
    <rPh sb="41" eb="43">
      <t>キゲン</t>
    </rPh>
    <rPh sb="44" eb="45">
      <t>マ</t>
    </rPh>
    <rPh sb="46" eb="47">
      <t>ア</t>
    </rPh>
    <phoneticPr fontId="4"/>
  </si>
  <si>
    <t>１　建設業許可の失効や経営事項審査の有効期限切れ（決算日から１年７箇月）、またはコンサルタント業務で</t>
    <rPh sb="2" eb="5">
      <t>ケンセツギョウ</t>
    </rPh>
    <rPh sb="5" eb="7">
      <t>キョカ</t>
    </rPh>
    <rPh sb="8" eb="10">
      <t>シッコウ</t>
    </rPh>
    <rPh sb="11" eb="13">
      <t>ケイエイ</t>
    </rPh>
    <rPh sb="13" eb="15">
      <t>ジコウ</t>
    </rPh>
    <rPh sb="15" eb="17">
      <t>シンサ</t>
    </rPh>
    <rPh sb="18" eb="20">
      <t>ユウコウ</t>
    </rPh>
    <rPh sb="20" eb="22">
      <t>キゲン</t>
    </rPh>
    <rPh sb="22" eb="23">
      <t>キ</t>
    </rPh>
    <rPh sb="25" eb="28">
      <t>ケッサンビ</t>
    </rPh>
    <rPh sb="31" eb="32">
      <t>ネン</t>
    </rPh>
    <rPh sb="33" eb="35">
      <t>カゲツ</t>
    </rPh>
    <rPh sb="47" eb="49">
      <t>ギョウム</t>
    </rPh>
    <phoneticPr fontId="4"/>
  </si>
  <si>
    <r>
      <t>　法律上必要とする資格登録等の失効があった場合、</t>
    </r>
    <r>
      <rPr>
        <sz val="11"/>
        <color rgb="FFFF0000"/>
        <rFont val="ＭＳ Ｐ明朝"/>
        <family val="1"/>
        <charset val="128"/>
      </rPr>
      <t>入札参加資格を失うことがあります。　　</t>
    </r>
    <rPh sb="1" eb="3">
      <t>ホウリツ</t>
    </rPh>
    <rPh sb="3" eb="4">
      <t>ジョウ</t>
    </rPh>
    <rPh sb="4" eb="6">
      <t>ヒツヨウ</t>
    </rPh>
    <rPh sb="9" eb="11">
      <t>シカク</t>
    </rPh>
    <rPh sb="11" eb="13">
      <t>トウロク</t>
    </rPh>
    <rPh sb="13" eb="14">
      <t>トウ</t>
    </rPh>
    <rPh sb="15" eb="17">
      <t>シッコウ</t>
    </rPh>
    <rPh sb="21" eb="23">
      <t>バアイ</t>
    </rPh>
    <rPh sb="24" eb="26">
      <t>ニュウサツ</t>
    </rPh>
    <rPh sb="26" eb="28">
      <t>サンカ</t>
    </rPh>
    <rPh sb="28" eb="30">
      <t>シカク</t>
    </rPh>
    <rPh sb="31" eb="32">
      <t>ウシナ</t>
    </rPh>
    <phoneticPr fontId="4"/>
  </si>
  <si>
    <t>　場合は、更新中である旨を証明する書類を提出し、更新後に改めて写しを提出してください。</t>
    <rPh sb="1" eb="3">
      <t>バアイ</t>
    </rPh>
    <rPh sb="17" eb="19">
      <t>ショルイ</t>
    </rPh>
    <rPh sb="20" eb="22">
      <t>テイシュツ</t>
    </rPh>
    <rPh sb="24" eb="27">
      <t>コウシンゴ</t>
    </rPh>
    <rPh sb="28" eb="29">
      <t>アラタ</t>
    </rPh>
    <rPh sb="31" eb="32">
      <t>ウツ</t>
    </rPh>
    <rPh sb="34" eb="36">
      <t>テイシュツ</t>
    </rPh>
    <phoneticPr fontId="4"/>
  </si>
  <si>
    <t>２　入札参加資格審査申請書の内容に変更等が生じた場合は、本市が示している様式、あるいは国土交通省</t>
    <rPh sb="2" eb="4">
      <t>ニュウサツ</t>
    </rPh>
    <rPh sb="4" eb="6">
      <t>サンカ</t>
    </rPh>
    <rPh sb="6" eb="8">
      <t>シカク</t>
    </rPh>
    <rPh sb="8" eb="10">
      <t>シンサ</t>
    </rPh>
    <rPh sb="10" eb="12">
      <t>シンセイ</t>
    </rPh>
    <rPh sb="12" eb="13">
      <t>ショ</t>
    </rPh>
    <rPh sb="14" eb="16">
      <t>ナイヨウ</t>
    </rPh>
    <rPh sb="17" eb="19">
      <t>ヘンコウ</t>
    </rPh>
    <rPh sb="19" eb="20">
      <t>トウ</t>
    </rPh>
    <rPh sb="21" eb="22">
      <t>ショウ</t>
    </rPh>
    <rPh sb="24" eb="26">
      <t>バアイ</t>
    </rPh>
    <rPh sb="28" eb="29">
      <t>ホン</t>
    </rPh>
    <rPh sb="29" eb="30">
      <t>シ</t>
    </rPh>
    <rPh sb="31" eb="32">
      <t>シメ</t>
    </rPh>
    <rPh sb="36" eb="38">
      <t>ヨウシキ</t>
    </rPh>
    <rPh sb="43" eb="44">
      <t>コク</t>
    </rPh>
    <rPh sb="44" eb="45">
      <t>ツチ</t>
    </rPh>
    <rPh sb="45" eb="48">
      <t>コウツウショウ</t>
    </rPh>
    <phoneticPr fontId="4"/>
  </si>
  <si>
    <t>　や鹿児島県の様式に準じて変更届等を作成し、速やかに提出してください。</t>
    <rPh sb="10" eb="11">
      <t>ジュン</t>
    </rPh>
    <rPh sb="13" eb="14">
      <t>ヘン</t>
    </rPh>
    <rPh sb="14" eb="15">
      <t>サラ</t>
    </rPh>
    <rPh sb="15" eb="16">
      <t>トドケ</t>
    </rPh>
    <rPh sb="16" eb="17">
      <t>トウ</t>
    </rPh>
    <rPh sb="18" eb="20">
      <t>サクセイ</t>
    </rPh>
    <rPh sb="22" eb="23">
      <t>スミ</t>
    </rPh>
    <rPh sb="26" eb="28">
      <t>テイシュツ</t>
    </rPh>
    <phoneticPr fontId="4"/>
  </si>
  <si>
    <t>霧島市総務部工事契約検査課</t>
    <rPh sb="0" eb="3">
      <t>キリシマシ</t>
    </rPh>
    <rPh sb="3" eb="5">
      <t>ソウム</t>
    </rPh>
    <rPh sb="5" eb="6">
      <t>ブ</t>
    </rPh>
    <rPh sb="6" eb="8">
      <t>コウジ</t>
    </rPh>
    <rPh sb="8" eb="10">
      <t>ケイヤク</t>
    </rPh>
    <rPh sb="10" eb="13">
      <t>ケンサカ</t>
    </rPh>
    <phoneticPr fontId="4"/>
  </si>
  <si>
    <t>連絡先</t>
    <rPh sb="0" eb="3">
      <t>レンラクサキ</t>
    </rPh>
    <phoneticPr fontId="4"/>
  </si>
  <si>
    <t>入札契約グループ</t>
    <rPh sb="0" eb="2">
      <t>ニュウサツ</t>
    </rPh>
    <rPh sb="2" eb="4">
      <t>ケイヤク</t>
    </rPh>
    <phoneticPr fontId="4"/>
  </si>
  <si>
    <t>0995-45-5111（内線3952,3951）</t>
    <rPh sb="13" eb="15">
      <t>ナイセン</t>
    </rPh>
    <phoneticPr fontId="4"/>
  </si>
  <si>
    <t>ハガキ裏面記載例</t>
    <rPh sb="3" eb="5">
      <t>リメン</t>
    </rPh>
    <rPh sb="5" eb="7">
      <t>キサイ</t>
    </rPh>
    <rPh sb="7" eb="8">
      <t>レイ</t>
    </rPh>
    <phoneticPr fontId="4"/>
  </si>
  <si>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4"/>
  </si>
  <si>
    <t>　　について受付いたしました。</t>
    <rPh sb="6" eb="8">
      <t>ウケツケ</t>
    </rPh>
    <phoneticPr fontId="4"/>
  </si>
  <si>
    <t>〒８９９－４３３２</t>
    <phoneticPr fontId="4"/>
  </si>
  <si>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4"/>
  </si>
  <si>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4"/>
  </si>
  <si>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4"/>
  </si>
  <si>
    <t>14C</t>
  </si>
  <si>
    <t>14D</t>
  </si>
  <si>
    <t>15A</t>
  </si>
  <si>
    <t>16B</t>
  </si>
  <si>
    <t>26B</t>
  </si>
  <si>
    <t>15B</t>
  </si>
  <si>
    <t>11A</t>
  </si>
  <si>
    <t>21B</t>
  </si>
  <si>
    <t>21E</t>
  </si>
  <si>
    <r>
      <t>（ファイルの提出方法について）
　この表の記載順に揃えて１部提出。</t>
    </r>
    <r>
      <rPr>
        <b/>
        <u/>
        <sz val="12"/>
        <color rgb="FFFF0000"/>
        <rFont val="ＭＳ ゴシック"/>
        <family val="3"/>
        <charset val="128"/>
      </rPr>
      <t>(フラットファイル等での提出は不要。)</t>
    </r>
    <rPh sb="6" eb="8">
      <t>テイシュツ</t>
    </rPh>
    <rPh sb="8" eb="10">
      <t>ホウホウ</t>
    </rPh>
    <rPh sb="19" eb="20">
      <t>ヒョウ</t>
    </rPh>
    <rPh sb="21" eb="23">
      <t>キサイ</t>
    </rPh>
    <rPh sb="23" eb="24">
      <t>ジュン</t>
    </rPh>
    <rPh sb="25" eb="26">
      <t>ソロ</t>
    </rPh>
    <rPh sb="29" eb="30">
      <t>ブ</t>
    </rPh>
    <rPh sb="30" eb="32">
      <t>テイシュツ</t>
    </rPh>
    <phoneticPr fontId="4"/>
  </si>
  <si>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4"/>
  </si>
  <si>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、様式１－２に、契約等に関する委任を受けた支社・支店・営業所等（以下委任先という）についての記入押印をすること。）</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4"/>
  </si>
  <si>
    <t>令和５年度入札参加資格審査申請書【工種追加】受付通知書</t>
    <rPh sb="0" eb="1">
      <t>レイ</t>
    </rPh>
    <rPh sb="1" eb="2">
      <t>ワ</t>
    </rPh>
    <rPh sb="3" eb="4">
      <t>トシ</t>
    </rPh>
    <rPh sb="4" eb="5">
      <t>ド</t>
    </rPh>
    <rPh sb="5" eb="6">
      <t>イリ</t>
    </rPh>
    <rPh sb="6" eb="7">
      <t>サツ</t>
    </rPh>
    <rPh sb="7" eb="8">
      <t>サン</t>
    </rPh>
    <rPh sb="8" eb="9">
      <t>カ</t>
    </rPh>
    <rPh sb="9" eb="10">
      <t>シ</t>
    </rPh>
    <rPh sb="10" eb="11">
      <t>カク</t>
    </rPh>
    <rPh sb="11" eb="12">
      <t>シン</t>
    </rPh>
    <rPh sb="12" eb="13">
      <t>サ</t>
    </rPh>
    <rPh sb="13" eb="14">
      <t>サル</t>
    </rPh>
    <rPh sb="14" eb="15">
      <t>ショウ</t>
    </rPh>
    <rPh sb="15" eb="16">
      <t>ショ</t>
    </rPh>
    <rPh sb="16" eb="20">
      <t>コウシュツイカ</t>
    </rPh>
    <phoneticPr fontId="4"/>
  </si>
  <si>
    <t>✔</t>
    <phoneticPr fontId="2"/>
  </si>
  <si>
    <t>国土交通大臣</t>
    <rPh sb="0" eb="2">
      <t>コクド</t>
    </rPh>
    <rPh sb="2" eb="4">
      <t>コウツウ</t>
    </rPh>
    <rPh sb="4" eb="6">
      <t>ダイジン</t>
    </rPh>
    <phoneticPr fontId="4"/>
  </si>
  <si>
    <t>鹿児島県知事</t>
    <rPh sb="0" eb="3">
      <t>カゴシマ</t>
    </rPh>
    <rPh sb="3" eb="6">
      <t>ケンチジ</t>
    </rPh>
    <phoneticPr fontId="4"/>
  </si>
  <si>
    <t>特</t>
    <rPh sb="0" eb="1">
      <t>トク</t>
    </rPh>
    <phoneticPr fontId="4"/>
  </si>
  <si>
    <t>般</t>
    <rPh sb="0" eb="1">
      <t>ハン</t>
    </rPh>
    <phoneticPr fontId="4"/>
  </si>
  <si>
    <t>123456</t>
    <phoneticPr fontId="4"/>
  </si>
  <si>
    <t>67890</t>
    <phoneticPr fontId="4"/>
  </si>
  <si>
    <t>899</t>
    <phoneticPr fontId="4"/>
  </si>
  <si>
    <t>4394</t>
    <phoneticPr fontId="4"/>
  </si>
  <si>
    <t>キリシマシコクブチュウオウ</t>
    <phoneticPr fontId="4"/>
  </si>
  <si>
    <t>霧島市国分中央三丁目45番１号</t>
    <phoneticPr fontId="4"/>
  </si>
  <si>
    <t>キリシマコウムテンカブシキガイシャ</t>
    <phoneticPr fontId="4"/>
  </si>
  <si>
    <t>霧島工務店株式会社</t>
    <phoneticPr fontId="4"/>
  </si>
  <si>
    <t>代表取締役</t>
    <rPh sb="0" eb="5">
      <t>ダイヒョウトリシマリヤク</t>
    </rPh>
    <phoneticPr fontId="4"/>
  </si>
  <si>
    <t>キリシマ　タロウ</t>
    <phoneticPr fontId="4"/>
  </si>
  <si>
    <t>霧島　太郎</t>
    <phoneticPr fontId="4"/>
  </si>
  <si>
    <t>0995</t>
    <phoneticPr fontId="4"/>
  </si>
  <si>
    <t>45</t>
    <phoneticPr fontId="4"/>
  </si>
  <si>
    <t>64</t>
    <phoneticPr fontId="4"/>
  </si>
  <si>
    <t>5111</t>
    <phoneticPr fontId="4"/>
  </si>
  <si>
    <t>0948</t>
    <phoneticPr fontId="4"/>
  </si>
  <si>
    <t>0932</t>
    <phoneticPr fontId="4"/>
  </si>
  <si>
    <t>keiyaku@city-kirishima.jp</t>
    <phoneticPr fontId="4"/>
  </si>
  <si>
    <t>キリシマ　イチロウ</t>
    <phoneticPr fontId="4"/>
  </si>
  <si>
    <t>霧島　一郎</t>
    <rPh sb="0" eb="2">
      <t>キリシマ</t>
    </rPh>
    <rPh sb="3" eb="5">
      <t>イチロウ</t>
    </rPh>
    <phoneticPr fontId="4"/>
  </si>
  <si>
    <t>○</t>
  </si>
  <si>
    <t>霧島　太郎</t>
    <rPh sb="0" eb="2">
      <t>キリシマ</t>
    </rPh>
    <rPh sb="3" eb="5">
      <t>タロウ</t>
    </rPh>
    <phoneticPr fontId="4"/>
  </si>
  <si>
    <t>00001234567</t>
    <phoneticPr fontId="4"/>
  </si>
  <si>
    <t>キリシマ　イチロウ</t>
    <phoneticPr fontId="4"/>
  </si>
  <si>
    <t>霧島　一郎</t>
    <rPh sb="0" eb="2">
      <t>キリシマ</t>
    </rPh>
    <rPh sb="3" eb="5">
      <t>イチロウ</t>
    </rPh>
    <phoneticPr fontId="4"/>
  </si>
  <si>
    <t>２級電気工事施工管理技士</t>
  </si>
  <si>
    <t>１級管工事施工管理技士</t>
  </si>
  <si>
    <t>給水装置工事主任技術者（１年）</t>
  </si>
  <si>
    <t>１級土木施工管理技士</t>
  </si>
  <si>
    <t>キリシマ　ハナミ</t>
    <phoneticPr fontId="4"/>
  </si>
  <si>
    <t>霧島　花美</t>
    <rPh sb="0" eb="2">
      <t>キリシマ</t>
    </rPh>
    <rPh sb="3" eb="5">
      <t>ハナミ</t>
    </rPh>
    <phoneticPr fontId="4"/>
  </si>
  <si>
    <t>ヤマダ　サブロウ</t>
    <phoneticPr fontId="4"/>
  </si>
  <si>
    <t>山田　三郎</t>
    <rPh sb="0" eb="2">
      <t>ヤマダ</t>
    </rPh>
    <rPh sb="3" eb="5">
      <t>サブロウ</t>
    </rPh>
    <phoneticPr fontId="4"/>
  </si>
  <si>
    <t>※入力箇所はございません。</t>
    <rPh sb="1" eb="3">
      <t>ニュウリョク</t>
    </rPh>
    <rPh sb="3" eb="4">
      <t>カ</t>
    </rPh>
    <rPh sb="4" eb="5">
      <t>ショ</t>
    </rPh>
    <phoneticPr fontId="4"/>
  </si>
  <si>
    <t>※入力箇所はございません。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</si>
</sst>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quot;人&quot;"/>
    <numFmt numFmtId="179" formatCode="yyyy&quot;年&quot;m&quot;月&quot;d&quot;日&quot;;@"/>
  </numFmts>
  <fonts count="109">
    <font>
      <sz val="11"/>
      <name val="ＭＳ Ｐゴシック"/>
      <family val="3"/>
      <charset val="128"/>
    </font>
    <font>
      <sz val="11"/>
      <name val="ＭＳ Ｐゴシック"/>
      <family val="3"/>
      <charset val="128"/>
    </font>
    <font>
      <sz val="6"/>
      <name val="Century"/>
      <family val="2"/>
      <charset val="128"/>
    </font>
    <font>
      <b/>
      <sz val="16"/>
      <name val="ＭＳ Ｐゴシック"/>
      <family val="3"/>
      <charset val="128"/>
    </font>
    <font>
      <sz val="6"/>
      <name val="ＭＳ Ｐゴシック"/>
      <family val="3"/>
      <charset val="128"/>
    </font>
    <font>
      <sz val="11.5"/>
      <name val="ＭＳ Ｐゴシック"/>
      <family val="3"/>
      <charset val="128"/>
    </font>
    <font>
      <b/>
      <sz val="12"/>
      <name val="ＭＳ ゴシック"/>
      <family val="3"/>
      <charset val="128"/>
    </font>
    <font>
      <sz val="16"/>
      <name val="ＭＳ 明朝"/>
      <family val="1"/>
      <charset val="128"/>
    </font>
    <font>
      <b/>
      <sz val="12"/>
      <name val="ＭＳ 明朝"/>
      <family val="1"/>
      <charset val="128"/>
    </font>
    <font>
      <b/>
      <sz val="11"/>
      <name val="ＭＳ 明朝"/>
      <family val="1"/>
      <charset val="128"/>
    </font>
    <font>
      <b/>
      <sz val="11"/>
      <color rgb="FFFF0000"/>
      <name val="ＭＳ 明朝"/>
      <family val="1"/>
      <charset val="128"/>
    </font>
    <font>
      <sz val="11"/>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b/>
      <sz val="11.5"/>
      <color rgb="FFFF0000"/>
      <name val="ＭＳ ゴシック"/>
      <family val="3"/>
      <charset val="128"/>
    </font>
    <font>
      <sz val="12"/>
      <name val="ＭＳ 明朝"/>
      <family val="1"/>
      <charset val="128"/>
    </font>
    <font>
      <sz val="10"/>
      <color theme="1"/>
      <name val="ＭＳ 明朝"/>
      <family val="1"/>
      <charset val="128"/>
    </font>
    <font>
      <sz val="10"/>
      <color rgb="FFFF0000"/>
      <name val="ＭＳ 明朝"/>
      <family val="1"/>
      <charset val="128"/>
    </font>
    <font>
      <sz val="10"/>
      <name val="ＭＳ 明朝"/>
      <family val="1"/>
      <charset val="128"/>
    </font>
    <font>
      <sz val="11.5"/>
      <name val="ＭＳ 明朝"/>
      <family val="1"/>
      <charset val="128"/>
    </font>
    <font>
      <sz val="12"/>
      <name val="ＭＳ Ｐ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sz val="11.5"/>
      <color indexed="8"/>
      <name val="ＭＳ 明朝"/>
      <family val="1"/>
      <charset val="128"/>
    </font>
    <font>
      <u/>
      <sz val="11.5"/>
      <name val="ＭＳ 明朝"/>
      <family val="1"/>
      <charset val="128"/>
    </font>
    <font>
      <b/>
      <sz val="10"/>
      <name val="ＭＳ ゴシック"/>
      <family val="3"/>
      <charset val="128"/>
    </font>
    <font>
      <b/>
      <sz val="12"/>
      <color indexed="10"/>
      <name val="ＭＳ ゴシック"/>
      <family val="3"/>
      <charset val="128"/>
    </font>
    <font>
      <b/>
      <u/>
      <sz val="11"/>
      <color indexed="10"/>
      <name val="ＭＳ ゴシック"/>
      <family val="3"/>
      <charset val="128"/>
    </font>
    <font>
      <sz val="10"/>
      <color indexed="81"/>
      <name val="ＭＳ Ｐゴシック"/>
      <family val="3"/>
      <charset val="128"/>
    </font>
    <font>
      <sz val="9"/>
      <name val="ＭＳ 明朝"/>
      <family val="1"/>
      <charset val="128"/>
    </font>
    <font>
      <b/>
      <u/>
      <sz val="11"/>
      <color indexed="10"/>
      <name val="ＭＳ 明朝"/>
      <family val="1"/>
      <charset val="128"/>
    </font>
    <font>
      <b/>
      <sz val="11"/>
      <color indexed="10"/>
      <name val="ＭＳ 明朝"/>
      <family val="1"/>
      <charset val="128"/>
    </font>
    <font>
      <sz val="8"/>
      <name val="ＭＳ 明朝"/>
      <family val="1"/>
      <charset val="128"/>
    </font>
    <font>
      <sz val="7"/>
      <name val="ＭＳ 明朝"/>
      <family val="1"/>
      <charset val="128"/>
    </font>
    <font>
      <b/>
      <sz val="10"/>
      <name val="ＭＳ 明朝"/>
      <family val="1"/>
      <charset val="128"/>
    </font>
    <font>
      <sz val="11"/>
      <color rgb="FFFF0000"/>
      <name val="ＭＳ 明朝"/>
      <family val="1"/>
      <charset val="128"/>
    </font>
    <font>
      <b/>
      <sz val="9"/>
      <name val="ＭＳ 明朝"/>
      <family val="1"/>
      <charset val="128"/>
    </font>
    <font>
      <sz val="10"/>
      <name val="ＭＳ ゴシック"/>
      <family val="3"/>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8"/>
      <color indexed="8"/>
      <name val="ＭＳ Ｐゴシック"/>
      <family val="3"/>
      <charset val="128"/>
    </font>
    <font>
      <sz val="9"/>
      <color indexed="8"/>
      <name val="ＭＳ Ｐゴシック"/>
      <family val="3"/>
      <charset val="128"/>
    </font>
    <font>
      <b/>
      <sz val="10"/>
      <color indexed="8"/>
      <name val="ＭＳ Ｐゴシック"/>
      <family val="3"/>
      <charset val="128"/>
    </font>
    <font>
      <sz val="7"/>
      <color indexed="8"/>
      <name val="ＭＳ Ｐゴシック"/>
      <family val="3"/>
      <charset val="128"/>
    </font>
    <font>
      <sz val="6"/>
      <color indexed="8"/>
      <name val="ＭＳ Ｐゴシック"/>
      <family val="3"/>
      <charset val="128"/>
    </font>
    <font>
      <sz val="10"/>
      <name val="ＭＳ Ｐゴシック"/>
      <family val="3"/>
      <charset val="128"/>
    </font>
    <font>
      <b/>
      <sz val="14"/>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color indexed="8"/>
      <name val="ＭＳ Ｐゴシック"/>
      <family val="3"/>
      <charset val="128"/>
    </font>
    <font>
      <b/>
      <sz val="9"/>
      <color rgb="FFFF0000"/>
      <name val="ＭＳ 明朝"/>
      <family val="1"/>
      <charset val="128"/>
    </font>
    <font>
      <b/>
      <sz val="11"/>
      <color indexed="81"/>
      <name val="ＭＳ Ｐゴシック"/>
      <family val="3"/>
      <charset val="128"/>
    </font>
    <font>
      <sz val="12"/>
      <name val="ＭＳ Ｐ明朝"/>
      <family val="1"/>
      <charset val="128"/>
    </font>
    <font>
      <b/>
      <sz val="14"/>
      <name val="ＭＳ 明朝"/>
      <family val="1"/>
      <charset val="128"/>
    </font>
    <font>
      <u/>
      <sz val="12"/>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sz val="12"/>
      <color theme="1"/>
      <name val="ＭＳ Ｐ明朝"/>
      <family val="1"/>
      <charset val="128"/>
    </font>
    <font>
      <b/>
      <sz val="12"/>
      <color indexed="10"/>
      <name val="ＭＳ 明朝"/>
      <family val="1"/>
      <charset val="128"/>
    </font>
    <font>
      <b/>
      <sz val="12"/>
      <color rgb="FFFF0000"/>
      <name val="ＭＳ 明朝"/>
      <family val="1"/>
      <charset val="128"/>
    </font>
    <font>
      <u/>
      <sz val="10"/>
      <name val="ＭＳ Ｐ明朝"/>
      <family val="1"/>
      <charset val="128"/>
    </font>
    <font>
      <b/>
      <sz val="10"/>
      <color rgb="FFFF0000"/>
      <name val="ＭＳ Ｐ明朝"/>
      <family val="1"/>
      <charset val="128"/>
    </font>
    <font>
      <b/>
      <sz val="9"/>
      <color rgb="FFFF000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0"/>
      <color rgb="FFFF0000"/>
      <name val="ＭＳ Ｐ明朝"/>
      <family val="1"/>
      <charset val="128"/>
    </font>
    <font>
      <sz val="10"/>
      <color rgb="FF002060"/>
      <name val="ＭＳ Ｐ明朝"/>
      <family val="1"/>
      <charset val="128"/>
    </font>
    <font>
      <sz val="14"/>
      <name val="ＭＳ Ｐ明朝"/>
      <family val="1"/>
      <charset val="128"/>
    </font>
    <font>
      <b/>
      <sz val="12"/>
      <name val="ＭＳ Ｐゴシック"/>
      <family val="3"/>
      <charset val="128"/>
    </font>
    <font>
      <b/>
      <sz val="9"/>
      <color indexed="81"/>
      <name val="ＭＳ Ｐゴシック"/>
      <family val="3"/>
      <charset val="128"/>
    </font>
    <font>
      <b/>
      <u/>
      <sz val="9"/>
      <color indexed="81"/>
      <name val="ＭＳ Ｐゴシック"/>
      <family val="3"/>
      <charset val="128"/>
    </font>
    <font>
      <sz val="11"/>
      <name val="ＭＳ Ｐ明朝"/>
      <family val="1"/>
      <charset val="128"/>
    </font>
    <font>
      <b/>
      <sz val="11"/>
      <name val="ＭＳ Ｐ明朝"/>
      <family val="1"/>
      <charset val="128"/>
    </font>
    <font>
      <sz val="11"/>
      <color rgb="FFFF0000"/>
      <name val="ＭＳ Ｐ明朝"/>
      <family val="1"/>
      <charset val="128"/>
    </font>
    <font>
      <b/>
      <sz val="11"/>
      <color rgb="FFFF0000"/>
      <name val="ＭＳ Ｐ明朝"/>
      <family val="1"/>
      <charset val="128"/>
    </font>
    <font>
      <sz val="12"/>
      <color indexed="81"/>
      <name val="ＭＳ Ｐゴシック"/>
      <family val="3"/>
      <charset val="128"/>
    </font>
    <font>
      <b/>
      <u/>
      <sz val="12"/>
      <color indexed="81"/>
      <name val="ＭＳ Ｐゴシック"/>
      <family val="3"/>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3"/>
      <name val="ＭＳ ゴシック"/>
      <family val="3"/>
      <charset val="128"/>
    </font>
    <font>
      <b/>
      <sz val="11"/>
      <name val="ＭＳ ゴシック"/>
      <family val="3"/>
      <charset val="128"/>
    </font>
    <font>
      <b/>
      <sz val="11.5"/>
      <color rgb="FFFF0000"/>
      <name val="ＭＳ 明朝"/>
      <family val="1"/>
      <charset val="128"/>
    </font>
    <font>
      <b/>
      <sz val="11"/>
      <color theme="1"/>
      <name val="ＭＳ Ｐ明朝"/>
      <family val="1"/>
      <charset val="128"/>
    </font>
    <font>
      <sz val="36"/>
      <color theme="1"/>
      <name val="ＭＳ Ｐ明朝"/>
      <family val="1"/>
      <charset val="128"/>
    </font>
    <font>
      <sz val="11.5"/>
      <color theme="1"/>
      <name val="ＭＳ 明朝"/>
      <family val="1"/>
      <charset val="128"/>
    </font>
    <font>
      <sz val="11.5"/>
      <color rgb="FFFF0000"/>
      <name val="ＭＳ 明朝"/>
      <family val="1"/>
      <charset val="128"/>
    </font>
    <font>
      <b/>
      <u/>
      <sz val="11.5"/>
      <name val="ＭＳ 明朝"/>
      <family val="1"/>
      <charset val="128"/>
    </font>
    <font>
      <b/>
      <sz val="11.5"/>
      <name val="ＭＳ 明朝"/>
      <family val="1"/>
      <charset val="128"/>
    </font>
    <font>
      <b/>
      <sz val="9"/>
      <color indexed="1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1"/>
      <color indexed="8"/>
      <name val="ＭＳ Ｐ明朝"/>
      <family val="1"/>
      <charset val="128"/>
    </font>
    <font>
      <b/>
      <sz val="11"/>
      <color indexed="10"/>
      <name val="ＭＳ Ｐ明朝"/>
      <family val="1"/>
      <charset val="128"/>
    </font>
    <font>
      <sz val="14"/>
      <name val="ＭＳ Ｐゴシック"/>
      <family val="3"/>
      <charset val="128"/>
    </font>
    <font>
      <b/>
      <u/>
      <sz val="12"/>
      <color rgb="FFFF0000"/>
      <name val="ＭＳ ゴシック"/>
      <family val="3"/>
      <charset val="128"/>
    </font>
    <font>
      <sz val="14"/>
      <name val="ＭＳ 明朝"/>
      <family val="1"/>
      <charset val="128"/>
    </font>
    <font>
      <sz val="9"/>
      <color indexed="81"/>
      <name val="ＭＳ Ｐゴシック"/>
      <family val="3"/>
      <charset val="128"/>
    </font>
    <font>
      <u/>
      <sz val="11"/>
      <color theme="10"/>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ECFF"/>
        <bgColor indexed="64"/>
      </patternFill>
    </fill>
  </fills>
  <borders count="11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theme="0" tint="-0.499984740745262"/>
      </bottom>
      <diagonal/>
    </border>
    <border>
      <left/>
      <right/>
      <top style="thin">
        <color indexed="64"/>
      </top>
      <bottom/>
      <diagonal/>
    </border>
    <border>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0">
    <xf numFmtId="0" fontId="0" fillId="0" borderId="0"/>
    <xf numFmtId="0" fontId="1" fillId="0" borderId="0">
      <alignment vertical="center"/>
    </xf>
    <xf numFmtId="0" fontId="54"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07" fillId="0" borderId="0" applyNumberFormat="0" applyFill="0" applyBorder="0" applyAlignment="0" applyProtection="0"/>
  </cellStyleXfs>
  <cellXfs count="974">
    <xf numFmtId="0" fontId="0" fillId="0" borderId="0" xfId="0"/>
    <xf numFmtId="0" fontId="0" fillId="0" borderId="0" xfId="1" applyFont="1">
      <alignment vertical="center"/>
    </xf>
    <xf numFmtId="0" fontId="1" fillId="0" borderId="0" xfId="1">
      <alignment vertical="center"/>
    </xf>
    <xf numFmtId="0" fontId="5" fillId="0" borderId="0" xfId="1" applyFont="1">
      <alignment vertical="center"/>
    </xf>
    <xf numFmtId="0" fontId="9" fillId="0" borderId="0" xfId="1" applyFont="1" applyBorder="1" applyAlignment="1">
      <alignment horizontal="distributed" vertical="center" justifyLastLine="1"/>
    </xf>
    <xf numFmtId="0" fontId="10" fillId="0" borderId="0" xfId="1" applyFont="1" applyBorder="1" applyAlignment="1">
      <alignment horizontal="left" vertical="center"/>
    </xf>
    <xf numFmtId="0" fontId="11" fillId="0" borderId="0" xfId="1" applyFont="1">
      <alignment vertical="center"/>
    </xf>
    <xf numFmtId="0" fontId="12" fillId="0" borderId="0" xfId="1" applyFont="1" applyAlignment="1">
      <alignment vertical="center" wrapText="1"/>
    </xf>
    <xf numFmtId="0" fontId="13" fillId="0" borderId="0" xfId="1" applyFont="1" applyAlignment="1">
      <alignment vertical="center" wrapText="1"/>
    </xf>
    <xf numFmtId="0" fontId="14" fillId="0" borderId="0" xfId="1" applyFont="1" applyAlignment="1">
      <alignment vertical="center" wrapText="1"/>
    </xf>
    <xf numFmtId="0" fontId="15" fillId="0" borderId="0" xfId="1" applyFont="1" applyBorder="1" applyAlignment="1">
      <alignment vertical="top" wrapText="1"/>
    </xf>
    <xf numFmtId="0" fontId="21" fillId="0" borderId="0" xfId="1" applyFont="1">
      <alignment vertical="center"/>
    </xf>
    <xf numFmtId="0" fontId="16" fillId="0" borderId="0" xfId="1" applyFont="1">
      <alignment vertical="center"/>
    </xf>
    <xf numFmtId="0" fontId="11" fillId="4" borderId="0" xfId="1" applyFont="1" applyFill="1">
      <alignment vertical="center"/>
    </xf>
    <xf numFmtId="0" fontId="9" fillId="4" borderId="0" xfId="1" applyFont="1" applyFill="1" applyBorder="1" applyAlignment="1">
      <alignment vertical="center" wrapText="1"/>
    </xf>
    <xf numFmtId="0" fontId="1" fillId="4" borderId="0" xfId="1" applyFont="1" applyFill="1">
      <alignment vertical="center"/>
    </xf>
    <xf numFmtId="0" fontId="29" fillId="4" borderId="0" xfId="1" applyFont="1" applyFill="1" applyBorder="1" applyAlignment="1">
      <alignment vertical="center" wrapText="1"/>
    </xf>
    <xf numFmtId="0" fontId="11" fillId="0" borderId="0" xfId="0" applyFont="1" applyAlignment="1">
      <alignment vertical="top"/>
    </xf>
    <xf numFmtId="0" fontId="11" fillId="0" borderId="0" xfId="0" applyFont="1" applyAlignment="1">
      <alignment vertical="center"/>
    </xf>
    <xf numFmtId="0" fontId="19" fillId="0" borderId="0" xfId="0" applyFont="1" applyAlignment="1">
      <alignment vertical="top"/>
    </xf>
    <xf numFmtId="0" fontId="11" fillId="0" borderId="41" xfId="0" applyFont="1" applyBorder="1" applyAlignment="1">
      <alignment vertical="center"/>
    </xf>
    <xf numFmtId="0" fontId="11" fillId="0" borderId="0"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justifyLastLine="1"/>
    </xf>
    <xf numFmtId="0" fontId="10" fillId="0" borderId="0" xfId="0" applyFont="1" applyBorder="1" applyAlignment="1">
      <alignment horizontal="left" vertical="center" justifyLastLine="1"/>
    </xf>
    <xf numFmtId="0" fontId="19" fillId="0" borderId="0" xfId="0" applyFont="1" applyBorder="1" applyAlignment="1">
      <alignment horizontal="center" vertical="center" justifyLastLine="1"/>
    </xf>
    <xf numFmtId="0" fontId="11" fillId="0" borderId="0" xfId="0" applyFont="1" applyBorder="1" applyAlignment="1">
      <alignment horizontal="left" vertical="center" justifyLastLine="1"/>
    </xf>
    <xf numFmtId="0" fontId="36" fillId="0" borderId="0" xfId="0" applyFont="1" applyAlignment="1">
      <alignment vertical="center"/>
    </xf>
    <xf numFmtId="0" fontId="11" fillId="0" borderId="33" xfId="0" applyFont="1" applyBorder="1" applyAlignment="1">
      <alignment horizontal="center" vertical="center"/>
    </xf>
    <xf numFmtId="0" fontId="11" fillId="0" borderId="54"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horizontal="center" vertical="center"/>
    </xf>
    <xf numFmtId="0" fontId="11" fillId="0" borderId="31" xfId="0" applyFont="1" applyBorder="1" applyAlignment="1">
      <alignment vertical="center"/>
    </xf>
    <xf numFmtId="0" fontId="37" fillId="0" borderId="0" xfId="0" applyFont="1" applyAlignment="1">
      <alignment vertical="center"/>
    </xf>
    <xf numFmtId="0" fontId="11" fillId="0" borderId="0" xfId="0" applyFont="1" applyFill="1" applyBorder="1" applyAlignment="1">
      <alignment horizontal="center" vertical="center"/>
    </xf>
    <xf numFmtId="0" fontId="11" fillId="0" borderId="56" xfId="0" applyFont="1" applyBorder="1" applyAlignment="1">
      <alignment vertical="center"/>
    </xf>
    <xf numFmtId="0" fontId="38" fillId="0" borderId="0" xfId="0" applyFont="1" applyAlignment="1">
      <alignment vertical="center"/>
    </xf>
    <xf numFmtId="49" fontId="19" fillId="0" borderId="0" xfId="0" applyNumberFormat="1" applyFont="1" applyAlignment="1">
      <alignment vertical="center"/>
    </xf>
    <xf numFmtId="49" fontId="11" fillId="0" borderId="0" xfId="0" applyNumberFormat="1" applyFont="1" applyAlignment="1">
      <alignment vertical="center"/>
    </xf>
    <xf numFmtId="0" fontId="11" fillId="0" borderId="57" xfId="0" applyFont="1" applyBorder="1" applyAlignment="1">
      <alignment vertical="center"/>
    </xf>
    <xf numFmtId="0" fontId="11" fillId="0" borderId="28" xfId="0" applyFont="1" applyBorder="1" applyAlignment="1">
      <alignment vertical="center"/>
    </xf>
    <xf numFmtId="0" fontId="31" fillId="0" borderId="31" xfId="0" applyFont="1" applyBorder="1" applyAlignment="1">
      <alignment vertical="center"/>
    </xf>
    <xf numFmtId="0" fontId="31" fillId="0" borderId="29" xfId="0" applyFont="1" applyBorder="1" applyAlignment="1">
      <alignment vertical="center"/>
    </xf>
    <xf numFmtId="0" fontId="11" fillId="0" borderId="32" xfId="0" applyFont="1" applyBorder="1" applyAlignment="1">
      <alignment vertical="center"/>
    </xf>
    <xf numFmtId="0" fontId="19" fillId="0" borderId="3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9" fillId="0" borderId="37" xfId="0" applyFont="1" applyBorder="1" applyAlignment="1">
      <alignment vertical="center"/>
    </xf>
    <xf numFmtId="0" fontId="11" fillId="0" borderId="38" xfId="0" applyFont="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39" fillId="7" borderId="0" xfId="0" applyFont="1" applyFill="1" applyAlignment="1">
      <alignment vertical="center"/>
    </xf>
    <xf numFmtId="0" fontId="0" fillId="0" borderId="0" xfId="0" applyAlignment="1">
      <alignment shrinkToFit="1"/>
    </xf>
    <xf numFmtId="0" fontId="0" fillId="0" borderId="33" xfId="0" applyFill="1" applyBorder="1" applyAlignment="1"/>
    <xf numFmtId="0" fontId="0" fillId="0" borderId="46" xfId="0" applyBorder="1" applyAlignment="1"/>
    <xf numFmtId="0" fontId="41" fillId="0" borderId="33" xfId="0" applyFont="1" applyBorder="1" applyAlignment="1">
      <alignment horizontal="center" vertical="center" shrinkToFit="1"/>
    </xf>
    <xf numFmtId="0" fontId="41" fillId="0" borderId="33" xfId="0" applyFont="1" applyBorder="1" applyAlignment="1">
      <alignment horizontal="center" vertical="center"/>
    </xf>
    <xf numFmtId="0" fontId="0" fillId="0" borderId="0" xfId="0" applyAlignment="1">
      <alignment horizontal="center"/>
    </xf>
    <xf numFmtId="0" fontId="41" fillId="0" borderId="33" xfId="0" applyFont="1" applyBorder="1" applyAlignment="1">
      <alignment vertical="center" shrinkToFit="1"/>
    </xf>
    <xf numFmtId="0" fontId="42" fillId="0" borderId="33" xfId="0" applyNumberFormat="1" applyFont="1" applyBorder="1" applyAlignment="1">
      <alignment horizontal="right" vertical="center" shrinkToFit="1"/>
    </xf>
    <xf numFmtId="0" fontId="42" fillId="0" borderId="33" xfId="0" applyFont="1" applyBorder="1" applyAlignment="1">
      <alignment horizontal="right" vertical="center" shrinkToFit="1"/>
    </xf>
    <xf numFmtId="0" fontId="43" fillId="0" borderId="33" xfId="0" applyFont="1" applyBorder="1" applyAlignment="1">
      <alignment vertical="center" shrinkToFit="1"/>
    </xf>
    <xf numFmtId="0" fontId="41" fillId="0" borderId="54" xfId="0" applyFont="1" applyBorder="1" applyAlignment="1">
      <alignment horizontal="center" vertical="center"/>
    </xf>
    <xf numFmtId="0" fontId="44" fillId="0" borderId="54" xfId="0" applyFont="1" applyBorder="1" applyAlignment="1">
      <alignment vertical="center" wrapText="1" shrinkToFit="1"/>
    </xf>
    <xf numFmtId="0" fontId="42" fillId="0" borderId="54" xfId="0" applyFont="1" applyBorder="1" applyAlignment="1">
      <alignment horizontal="right" vertical="center" shrinkToFit="1"/>
    </xf>
    <xf numFmtId="0" fontId="43" fillId="0" borderId="54" xfId="0" applyFont="1" applyBorder="1" applyAlignment="1">
      <alignment vertical="center" wrapText="1" shrinkToFit="1"/>
    </xf>
    <xf numFmtId="0" fontId="44" fillId="0" borderId="33" xfId="0" applyFont="1" applyBorder="1" applyAlignment="1">
      <alignment vertical="center" wrapText="1" shrinkToFit="1"/>
    </xf>
    <xf numFmtId="0" fontId="42" fillId="0" borderId="33" xfId="0" applyFont="1" applyBorder="1" applyAlignment="1">
      <alignment vertical="center" shrinkToFit="1"/>
    </xf>
    <xf numFmtId="0" fontId="43" fillId="0" borderId="33" xfId="0" applyFont="1" applyBorder="1" applyAlignment="1">
      <alignment vertical="center" wrapText="1" shrinkToFit="1"/>
    </xf>
    <xf numFmtId="0" fontId="41" fillId="0" borderId="33" xfId="0" applyFont="1" applyBorder="1" applyAlignment="1">
      <alignment vertical="center" wrapText="1" shrinkToFit="1"/>
    </xf>
    <xf numFmtId="0" fontId="41" fillId="0" borderId="0" xfId="0" applyFont="1" applyBorder="1" applyAlignment="1">
      <alignment horizontal="center" vertical="center" textRotation="255" shrinkToFit="1"/>
    </xf>
    <xf numFmtId="0" fontId="41" fillId="0" borderId="0" xfId="0" applyFont="1" applyBorder="1" applyAlignment="1">
      <alignment horizontal="center" vertical="center"/>
    </xf>
    <xf numFmtId="0" fontId="41" fillId="0" borderId="0" xfId="0" applyFont="1" applyBorder="1" applyAlignment="1">
      <alignment vertical="center" shrinkToFit="1"/>
    </xf>
    <xf numFmtId="0" fontId="42" fillId="0" borderId="0" xfId="0" applyFont="1" applyBorder="1" applyAlignment="1">
      <alignment horizontal="right" vertical="center" shrinkToFit="1"/>
    </xf>
    <xf numFmtId="0" fontId="41" fillId="0" borderId="0" xfId="0" applyFont="1" applyBorder="1" applyAlignment="1">
      <alignment horizontal="center" vertical="center" textRotation="255" wrapText="1" shrinkToFit="1"/>
    </xf>
    <xf numFmtId="0" fontId="43" fillId="0" borderId="0" xfId="0" applyFont="1" applyBorder="1" applyAlignment="1">
      <alignment horizontal="left" vertical="center" wrapText="1" shrinkToFit="1"/>
    </xf>
    <xf numFmtId="0" fontId="41" fillId="0" borderId="30" xfId="0" applyFont="1" applyBorder="1" applyAlignment="1">
      <alignment horizontal="center" vertical="center"/>
    </xf>
    <xf numFmtId="0" fontId="46" fillId="0" borderId="33" xfId="0" applyFont="1" applyBorder="1" applyAlignment="1">
      <alignment vertical="center" wrapText="1" shrinkToFit="1"/>
    </xf>
    <xf numFmtId="0" fontId="41" fillId="0" borderId="27" xfId="0" applyFont="1" applyBorder="1" applyAlignment="1">
      <alignment horizontal="center" vertical="center" shrinkToFit="1"/>
    </xf>
    <xf numFmtId="0" fontId="41" fillId="0" borderId="22" xfId="0" applyFont="1" applyBorder="1" applyAlignment="1">
      <alignment horizontal="center" vertical="center"/>
    </xf>
    <xf numFmtId="0" fontId="42" fillId="0" borderId="27" xfId="0" applyFont="1" applyBorder="1" applyAlignment="1">
      <alignment horizontal="right" vertical="center" shrinkToFit="1"/>
    </xf>
    <xf numFmtId="0" fontId="46" fillId="0" borderId="27" xfId="0" applyFont="1" applyBorder="1" applyAlignment="1">
      <alignment vertical="center" wrapText="1"/>
    </xf>
    <xf numFmtId="0" fontId="46" fillId="0" borderId="27" xfId="0" applyFont="1" applyBorder="1" applyAlignment="1">
      <alignment vertical="center" shrinkToFit="1"/>
    </xf>
    <xf numFmtId="0" fontId="41" fillId="0" borderId="27" xfId="0" applyFont="1" applyBorder="1" applyAlignment="1">
      <alignment horizontal="center" vertical="center"/>
    </xf>
    <xf numFmtId="0" fontId="47" fillId="0" borderId="27" xfId="0" applyFont="1" applyBorder="1" applyAlignment="1">
      <alignment vertical="center" wrapText="1" shrinkToFit="1"/>
    </xf>
    <xf numFmtId="0" fontId="47" fillId="0" borderId="33" xfId="0" applyFont="1" applyBorder="1" applyAlignment="1">
      <alignment vertical="center" wrapText="1" shrinkToFit="1"/>
    </xf>
    <xf numFmtId="0" fontId="0" fillId="0" borderId="54" xfId="0" applyBorder="1"/>
    <xf numFmtId="0" fontId="48" fillId="0" borderId="33" xfId="0" applyFont="1" applyBorder="1" applyAlignment="1">
      <alignment horizontal="center" vertical="center"/>
    </xf>
    <xf numFmtId="0" fontId="0" fillId="0" borderId="33" xfId="0" applyBorder="1" applyAlignment="1">
      <alignment vertical="center"/>
    </xf>
    <xf numFmtId="0" fontId="0" fillId="0" borderId="58" xfId="0" applyBorder="1"/>
    <xf numFmtId="0" fontId="48" fillId="0" borderId="54" xfId="0" applyFont="1" applyBorder="1" applyAlignment="1">
      <alignment horizontal="center" vertical="center"/>
    </xf>
    <xf numFmtId="0" fontId="0" fillId="0" borderId="54" xfId="0" applyBorder="1" applyAlignment="1">
      <alignment vertical="center"/>
    </xf>
    <xf numFmtId="0" fontId="46" fillId="0" borderId="33" xfId="0" applyFont="1" applyBorder="1" applyAlignment="1">
      <alignment vertical="center" shrinkToFit="1"/>
    </xf>
    <xf numFmtId="0" fontId="41" fillId="0" borderId="0" xfId="0" applyFont="1" applyBorder="1" applyAlignment="1">
      <alignment vertical="center" textRotation="255" shrinkToFit="1"/>
    </xf>
    <xf numFmtId="0" fontId="41" fillId="0" borderId="0" xfId="0" applyFont="1" applyBorder="1" applyAlignment="1">
      <alignment vertical="center"/>
    </xf>
    <xf numFmtId="0" fontId="42" fillId="0" borderId="0" xfId="0" applyFont="1" applyBorder="1" applyAlignment="1">
      <alignment vertical="center" shrinkToFit="1"/>
    </xf>
    <xf numFmtId="0" fontId="41" fillId="0" borderId="0" xfId="0" applyFont="1" applyBorder="1" applyAlignment="1">
      <alignment vertical="center" textRotation="255" wrapText="1" shrinkToFit="1"/>
    </xf>
    <xf numFmtId="0" fontId="0" fillId="0" borderId="0" xfId="0" applyBorder="1" applyAlignment="1">
      <alignment shrinkToFit="1"/>
    </xf>
    <xf numFmtId="0" fontId="48" fillId="0" borderId="33" xfId="0" applyFont="1" applyBorder="1" applyAlignment="1">
      <alignment vertical="center" shrinkToFit="1"/>
    </xf>
    <xf numFmtId="0" fontId="0" fillId="0" borderId="33" xfId="0" applyBorder="1" applyAlignment="1">
      <alignment shrinkToFit="1"/>
    </xf>
    <xf numFmtId="0" fontId="0" fillId="0" borderId="54" xfId="0" applyBorder="1" applyAlignment="1">
      <alignment horizontal="center" vertical="center"/>
    </xf>
    <xf numFmtId="0" fontId="48" fillId="0" borderId="54" xfId="0" applyFont="1" applyBorder="1" applyAlignment="1">
      <alignment vertical="center" shrinkToFit="1"/>
    </xf>
    <xf numFmtId="0" fontId="10" fillId="0" borderId="0" xfId="0" applyFont="1" applyFill="1" applyAlignment="1">
      <alignment vertical="center"/>
    </xf>
    <xf numFmtId="0" fontId="9" fillId="0" borderId="0" xfId="0" applyFont="1" applyFill="1" applyAlignment="1">
      <alignment vertical="center"/>
    </xf>
    <xf numFmtId="0" fontId="19" fillId="0" borderId="0" xfId="3" applyFont="1" applyBorder="1">
      <alignment vertical="center"/>
    </xf>
    <xf numFmtId="0" fontId="19" fillId="0" borderId="0" xfId="3" applyFont="1" applyBorder="1" applyAlignment="1">
      <alignment vertical="center" shrinkToFit="1"/>
    </xf>
    <xf numFmtId="0" fontId="16" fillId="0" borderId="0" xfId="0" applyNumberFormat="1" applyFont="1" applyFill="1" applyBorder="1" applyAlignment="1">
      <alignment vertical="center" shrinkToFit="1"/>
    </xf>
    <xf numFmtId="0" fontId="39" fillId="0" borderId="0" xfId="0" applyFont="1" applyFill="1" applyBorder="1" applyAlignment="1">
      <alignment horizontal="center" vertical="center"/>
    </xf>
    <xf numFmtId="0" fontId="19" fillId="0" borderId="0" xfId="0" applyFont="1" applyFill="1" applyBorder="1" applyAlignment="1">
      <alignment vertical="center"/>
    </xf>
    <xf numFmtId="0" fontId="57" fillId="4" borderId="0" xfId="3" applyFont="1" applyFill="1">
      <alignment vertical="center"/>
    </xf>
    <xf numFmtId="0" fontId="39" fillId="4" borderId="0" xfId="3" applyFont="1" applyFill="1">
      <alignment vertical="center"/>
    </xf>
    <xf numFmtId="0" fontId="19" fillId="4" borderId="0" xfId="0" applyFont="1" applyFill="1" applyBorder="1" applyAlignment="1">
      <alignment vertical="center"/>
    </xf>
    <xf numFmtId="0" fontId="19" fillId="0" borderId="0" xfId="3" applyFont="1">
      <alignment vertical="center"/>
    </xf>
    <xf numFmtId="0" fontId="39" fillId="0" borderId="0" xfId="3" applyFont="1">
      <alignment vertical="center"/>
    </xf>
    <xf numFmtId="0" fontId="19" fillId="0" borderId="0" xfId="3" applyFont="1" applyAlignment="1">
      <alignment vertical="center" shrinkToFit="1"/>
    </xf>
    <xf numFmtId="0" fontId="19" fillId="0" borderId="0" xfId="3" applyFont="1" applyFill="1" applyBorder="1">
      <alignment vertical="center"/>
    </xf>
    <xf numFmtId="0" fontId="19" fillId="4" borderId="0" xfId="3" applyFont="1" applyFill="1" applyBorder="1">
      <alignment vertical="center"/>
    </xf>
    <xf numFmtId="0" fontId="36" fillId="0" borderId="0" xfId="3" applyFont="1">
      <alignment vertical="center"/>
    </xf>
    <xf numFmtId="0" fontId="58" fillId="0" borderId="0" xfId="3" applyFont="1">
      <alignment vertical="center"/>
    </xf>
    <xf numFmtId="0" fontId="58" fillId="0" borderId="0" xfId="3" applyFont="1" applyFill="1" applyBorder="1" applyAlignment="1">
      <alignment vertical="center"/>
    </xf>
    <xf numFmtId="0" fontId="19" fillId="0" borderId="0" xfId="3" applyFont="1" applyFill="1">
      <alignment vertical="center"/>
    </xf>
    <xf numFmtId="0" fontId="16" fillId="4" borderId="0" xfId="2" applyFont="1" applyFill="1" applyBorder="1" applyAlignment="1">
      <alignment vertical="center"/>
    </xf>
    <xf numFmtId="0" fontId="60" fillId="4" borderId="0" xfId="3" applyFont="1" applyFill="1">
      <alignment vertical="center"/>
    </xf>
    <xf numFmtId="0" fontId="19" fillId="4" borderId="0" xfId="3" applyFont="1" applyFill="1">
      <alignment vertical="center"/>
    </xf>
    <xf numFmtId="0" fontId="58" fillId="0" borderId="0" xfId="3" applyFont="1" applyBorder="1" applyAlignment="1">
      <alignment horizontal="center" vertical="center" shrinkToFit="1"/>
    </xf>
    <xf numFmtId="0" fontId="58" fillId="0" borderId="0" xfId="3" applyFont="1" applyBorder="1" applyAlignment="1">
      <alignment horizontal="center" vertical="center"/>
    </xf>
    <xf numFmtId="0" fontId="61" fillId="4" borderId="0" xfId="3" applyFont="1" applyFill="1">
      <alignment vertical="center"/>
    </xf>
    <xf numFmtId="0" fontId="19" fillId="4" borderId="0" xfId="4" applyFont="1" applyFill="1" applyAlignment="1">
      <alignment vertical="center"/>
    </xf>
    <xf numFmtId="0" fontId="19" fillId="0" borderId="0" xfId="4" applyFont="1" applyFill="1" applyAlignment="1">
      <alignment vertical="center"/>
    </xf>
    <xf numFmtId="0" fontId="62" fillId="0" borderId="0" xfId="3" applyFont="1">
      <alignment vertical="center"/>
    </xf>
    <xf numFmtId="0" fontId="61" fillId="0" borderId="0" xfId="3" applyFont="1" applyFill="1" applyAlignment="1">
      <alignment vertical="center"/>
    </xf>
    <xf numFmtId="0" fontId="61" fillId="0" borderId="0" xfId="3" applyFont="1" applyFill="1">
      <alignment vertical="center"/>
    </xf>
    <xf numFmtId="0" fontId="61" fillId="0" borderId="0" xfId="3" applyFont="1">
      <alignment vertical="center"/>
    </xf>
    <xf numFmtId="0" fontId="16" fillId="4" borderId="0" xfId="3" applyFont="1" applyFill="1">
      <alignment vertical="center"/>
    </xf>
    <xf numFmtId="0" fontId="62" fillId="0" borderId="0" xfId="3" applyNumberFormat="1" applyFont="1">
      <alignment vertical="center"/>
    </xf>
    <xf numFmtId="0" fontId="16" fillId="4" borderId="0" xfId="4" applyFont="1" applyFill="1" applyBorder="1" applyAlignment="1">
      <alignment vertical="center"/>
    </xf>
    <xf numFmtId="0" fontId="16" fillId="4" borderId="0" xfId="4" applyFont="1" applyFill="1" applyAlignment="1">
      <alignment vertical="center"/>
    </xf>
    <xf numFmtId="0" fontId="65" fillId="0" borderId="0" xfId="2" applyFont="1" applyFill="1" applyBorder="1" applyAlignment="1">
      <alignment vertical="center"/>
    </xf>
    <xf numFmtId="0" fontId="66" fillId="0" borderId="0" xfId="2" applyFont="1" applyFill="1" applyBorder="1" applyAlignment="1">
      <alignment vertical="center"/>
    </xf>
    <xf numFmtId="0" fontId="66" fillId="0" borderId="0" xfId="4" applyFont="1" applyFill="1" applyAlignment="1">
      <alignment vertical="center"/>
    </xf>
    <xf numFmtId="0" fontId="16" fillId="0" borderId="0" xfId="4" applyFont="1" applyFill="1" applyAlignment="1">
      <alignment vertical="center"/>
    </xf>
    <xf numFmtId="0" fontId="16" fillId="0" borderId="0" xfId="3" applyFont="1" applyFill="1">
      <alignment vertical="center"/>
    </xf>
    <xf numFmtId="0" fontId="58" fillId="0" borderId="0" xfId="0" applyFont="1" applyFill="1" applyBorder="1" applyAlignment="1">
      <alignment vertical="center"/>
    </xf>
    <xf numFmtId="0" fontId="68" fillId="0" borderId="0" xfId="3" applyFont="1">
      <alignment vertical="center"/>
    </xf>
    <xf numFmtId="49" fontId="41" fillId="0" borderId="33" xfId="0" applyNumberFormat="1" applyFont="1" applyBorder="1" applyAlignment="1">
      <alignment vertical="center"/>
    </xf>
    <xf numFmtId="0" fontId="69" fillId="0" borderId="0" xfId="0" applyFont="1" applyBorder="1" applyAlignment="1">
      <alignment vertical="center"/>
    </xf>
    <xf numFmtId="0" fontId="61" fillId="0" borderId="5" xfId="3" applyFont="1" applyFill="1" applyBorder="1" applyAlignment="1">
      <alignment horizontal="center" vertical="center"/>
    </xf>
    <xf numFmtId="0" fontId="70" fillId="0" borderId="5" xfId="3" applyFont="1" applyFill="1" applyBorder="1" applyAlignment="1">
      <alignment vertical="center"/>
    </xf>
    <xf numFmtId="0" fontId="60" fillId="0" borderId="5" xfId="3" applyFont="1" applyFill="1" applyBorder="1" applyAlignment="1">
      <alignment horizontal="center" vertical="center"/>
    </xf>
    <xf numFmtId="0" fontId="60" fillId="0" borderId="8" xfId="3" applyFont="1" applyFill="1" applyBorder="1" applyAlignment="1">
      <alignment horizontal="center" vertical="center"/>
    </xf>
    <xf numFmtId="0" fontId="73" fillId="0" borderId="0" xfId="3" applyFont="1" applyFill="1" applyBorder="1" applyAlignment="1">
      <alignment vertical="center" shrinkToFit="1"/>
    </xf>
    <xf numFmtId="0" fontId="73" fillId="0" borderId="0" xfId="0" applyFont="1" applyBorder="1" applyAlignment="1">
      <alignment vertical="center"/>
    </xf>
    <xf numFmtId="0" fontId="70" fillId="0" borderId="0" xfId="3" applyFont="1" applyFill="1" applyBorder="1" applyAlignment="1">
      <alignment vertical="center"/>
    </xf>
    <xf numFmtId="0" fontId="0" fillId="0" borderId="0" xfId="0" applyBorder="1" applyAlignment="1"/>
    <xf numFmtId="0" fontId="61" fillId="0" borderId="77" xfId="3" applyFont="1" applyFill="1" applyBorder="1" applyAlignment="1">
      <alignment vertical="center"/>
    </xf>
    <xf numFmtId="0" fontId="74" fillId="0" borderId="0" xfId="3" applyFont="1" applyFill="1" applyBorder="1" applyAlignment="1">
      <alignment vertical="center" shrinkToFit="1"/>
    </xf>
    <xf numFmtId="0" fontId="74" fillId="0" borderId="0" xfId="3" applyFont="1" applyFill="1" applyBorder="1" applyAlignment="1">
      <alignment vertical="center"/>
    </xf>
    <xf numFmtId="0" fontId="57" fillId="0" borderId="0" xfId="3" applyFont="1" applyFill="1" applyBorder="1" applyAlignment="1">
      <alignment vertical="center"/>
    </xf>
    <xf numFmtId="0" fontId="62" fillId="0" borderId="0" xfId="3" applyFont="1" applyFill="1" applyBorder="1" applyAlignment="1">
      <alignment vertical="center"/>
    </xf>
    <xf numFmtId="0" fontId="61" fillId="0" borderId="0" xfId="3" applyFont="1" applyFill="1" applyBorder="1" applyAlignment="1">
      <alignment vertical="center" textRotation="255" shrinkToFit="1"/>
    </xf>
    <xf numFmtId="0" fontId="75" fillId="0" borderId="77" xfId="3" applyFont="1" applyFill="1" applyBorder="1" applyAlignment="1">
      <alignment vertical="center"/>
    </xf>
    <xf numFmtId="0" fontId="73" fillId="0" borderId="0" xfId="3" applyFont="1" applyFill="1" applyAlignment="1">
      <alignment vertical="center" shrinkToFit="1"/>
    </xf>
    <xf numFmtId="0" fontId="61" fillId="0" borderId="0" xfId="3" applyFont="1" applyFill="1" applyAlignment="1">
      <alignment vertical="center" shrinkToFit="1"/>
    </xf>
    <xf numFmtId="0" fontId="61" fillId="0" borderId="0" xfId="3" applyFont="1" applyFill="1" applyBorder="1" applyAlignment="1">
      <alignment vertical="center"/>
    </xf>
    <xf numFmtId="0" fontId="61" fillId="0" borderId="0" xfId="3" applyFont="1" applyFill="1" applyBorder="1" applyAlignment="1">
      <alignment horizontal="center" vertical="center"/>
    </xf>
    <xf numFmtId="0" fontId="62" fillId="0" borderId="0" xfId="3" applyFont="1" applyFill="1" applyBorder="1" applyAlignment="1">
      <alignment horizontal="center" vertical="center"/>
    </xf>
    <xf numFmtId="0" fontId="61" fillId="0" borderId="0" xfId="3" applyFont="1" applyFill="1" applyBorder="1" applyAlignment="1">
      <alignment horizontal="center" vertical="center" textRotation="255" shrinkToFit="1"/>
    </xf>
    <xf numFmtId="0" fontId="61" fillId="0" borderId="0" xfId="3" applyFont="1" applyFill="1" applyBorder="1" applyAlignment="1">
      <alignment horizontal="center" vertical="center" textRotation="255"/>
    </xf>
    <xf numFmtId="49" fontId="19" fillId="0" borderId="0" xfId="0" applyNumberFormat="1" applyFont="1" applyFill="1" applyBorder="1" applyAlignment="1">
      <alignment horizontal="center" vertical="center"/>
    </xf>
    <xf numFmtId="0" fontId="19" fillId="0" borderId="0" xfId="3" applyFont="1" applyFill="1" applyAlignment="1">
      <alignment vertical="center" shrinkToFit="1"/>
    </xf>
    <xf numFmtId="49" fontId="41" fillId="0" borderId="33" xfId="0" applyNumberFormat="1" applyFont="1" applyFill="1" applyBorder="1" applyAlignment="1">
      <alignment vertical="center"/>
    </xf>
    <xf numFmtId="0" fontId="58" fillId="0" borderId="0" xfId="3" applyFont="1" applyFill="1" applyBorder="1" applyAlignment="1">
      <alignment horizontal="center" vertical="center" shrinkToFit="1"/>
    </xf>
    <xf numFmtId="0" fontId="58" fillId="0" borderId="0" xfId="3" applyFont="1" applyFill="1" applyBorder="1" applyAlignment="1">
      <alignment horizontal="center" vertical="center"/>
    </xf>
    <xf numFmtId="0" fontId="61" fillId="0" borderId="5" xfId="3" applyFont="1" applyFill="1" applyBorder="1" applyAlignment="1">
      <alignment vertical="center"/>
    </xf>
    <xf numFmtId="0" fontId="60" fillId="0" borderId="0" xfId="3" applyFont="1" applyFill="1" applyBorder="1" applyAlignment="1">
      <alignment horizontal="center" vertical="center"/>
    </xf>
    <xf numFmtId="0" fontId="61" fillId="0" borderId="5" xfId="3" applyFont="1" applyFill="1" applyBorder="1" applyAlignment="1">
      <alignment vertical="center" textRotation="255" shrinkToFit="1"/>
    </xf>
    <xf numFmtId="0" fontId="61" fillId="0" borderId="5" xfId="3" applyFont="1" applyFill="1" applyBorder="1" applyAlignment="1">
      <alignment vertical="center" textRotation="255"/>
    </xf>
    <xf numFmtId="0" fontId="61" fillId="0" borderId="0" xfId="3" applyFont="1" applyFill="1" applyBorder="1" applyAlignment="1">
      <alignment vertical="center" textRotation="255"/>
    </xf>
    <xf numFmtId="0" fontId="41" fillId="9" borderId="33" xfId="0" applyFont="1" applyFill="1" applyBorder="1" applyAlignment="1">
      <alignment vertical="center"/>
    </xf>
    <xf numFmtId="0" fontId="48" fillId="9" borderId="33" xfId="3" applyFont="1" applyFill="1" applyBorder="1">
      <alignment vertical="center"/>
    </xf>
    <xf numFmtId="49" fontId="48" fillId="9" borderId="33" xfId="3" applyNumberFormat="1" applyFont="1" applyFill="1" applyBorder="1">
      <alignment vertical="center"/>
    </xf>
    <xf numFmtId="0" fontId="52" fillId="9" borderId="33" xfId="3" applyFont="1" applyFill="1" applyBorder="1" applyAlignment="1">
      <alignment vertical="center" shrinkToFit="1"/>
    </xf>
    <xf numFmtId="49" fontId="48" fillId="0" borderId="33" xfId="3" applyNumberFormat="1" applyFont="1" applyFill="1" applyBorder="1">
      <alignment vertical="center"/>
    </xf>
    <xf numFmtId="0" fontId="48" fillId="0" borderId="33" xfId="3" applyFont="1" applyFill="1" applyBorder="1">
      <alignment vertical="center"/>
    </xf>
    <xf numFmtId="49" fontId="48" fillId="0" borderId="33" xfId="3" applyNumberFormat="1" applyFont="1" applyBorder="1">
      <alignment vertical="center"/>
    </xf>
    <xf numFmtId="0" fontId="48" fillId="0" borderId="33" xfId="3" applyFont="1" applyBorder="1">
      <alignment vertical="center"/>
    </xf>
    <xf numFmtId="0" fontId="27" fillId="0" borderId="0" xfId="3" applyFont="1">
      <alignment vertical="center"/>
    </xf>
    <xf numFmtId="0" fontId="39" fillId="0" borderId="0" xfId="3" applyFont="1" applyFill="1" applyAlignment="1">
      <alignment vertical="center" shrinkToFit="1"/>
    </xf>
    <xf numFmtId="0" fontId="39" fillId="0" borderId="0" xfId="3" applyFont="1" applyFill="1">
      <alignment vertical="center"/>
    </xf>
    <xf numFmtId="0" fontId="39" fillId="0" borderId="0" xfId="3" applyFont="1" applyAlignment="1">
      <alignment vertical="center" shrinkToFit="1"/>
    </xf>
    <xf numFmtId="0" fontId="61" fillId="7" borderId="0" xfId="0" applyFont="1" applyFill="1" applyAlignment="1">
      <alignment horizontal="left" vertical="center"/>
    </xf>
    <xf numFmtId="0" fontId="79" fillId="0" borderId="0" xfId="7" applyFont="1">
      <alignment vertical="center"/>
    </xf>
    <xf numFmtId="0" fontId="79" fillId="0" borderId="0" xfId="7" applyFont="1" applyAlignment="1">
      <alignment horizontal="center" vertical="center"/>
    </xf>
    <xf numFmtId="0" fontId="79" fillId="0" borderId="0" xfId="7" applyFont="1" applyAlignment="1">
      <alignment vertical="center"/>
    </xf>
    <xf numFmtId="0" fontId="79" fillId="0" borderId="33" xfId="7" applyFont="1" applyBorder="1" applyAlignment="1">
      <alignment horizontal="center" vertical="center"/>
    </xf>
    <xf numFmtId="0" fontId="79" fillId="0" borderId="0" xfId="7" applyFont="1" applyBorder="1" applyAlignment="1">
      <alignment horizontal="center" vertical="center"/>
    </xf>
    <xf numFmtId="0" fontId="79" fillId="0" borderId="33" xfId="7" applyFont="1" applyBorder="1">
      <alignment vertical="center"/>
    </xf>
    <xf numFmtId="0" fontId="79" fillId="0" borderId="0" xfId="7" applyFont="1" applyBorder="1">
      <alignment vertical="center"/>
    </xf>
    <xf numFmtId="0" fontId="81" fillId="0" borderId="0" xfId="7" applyFont="1">
      <alignment vertical="center"/>
    </xf>
    <xf numFmtId="0" fontId="57" fillId="0" borderId="0" xfId="7" applyFont="1" applyBorder="1" applyAlignment="1" applyProtection="1">
      <alignment vertical="center" shrinkToFit="1"/>
      <protection locked="0"/>
    </xf>
    <xf numFmtId="0" fontId="57" fillId="0" borderId="0" xfId="7" applyFont="1" applyBorder="1" applyAlignment="1" applyProtection="1">
      <alignment horizontal="left" vertical="center" shrinkToFit="1"/>
      <protection locked="0"/>
    </xf>
    <xf numFmtId="176" fontId="57" fillId="0" borderId="0" xfId="7" applyNumberFormat="1" applyFont="1" applyBorder="1" applyAlignment="1" applyProtection="1">
      <alignment horizontal="center" vertical="center" shrinkToFit="1"/>
      <protection locked="0"/>
    </xf>
    <xf numFmtId="178" fontId="79" fillId="3" borderId="18" xfId="7" applyNumberFormat="1" applyFont="1" applyFill="1" applyBorder="1" applyAlignment="1">
      <alignment horizontal="center" vertical="center"/>
    </xf>
    <xf numFmtId="0" fontId="82" fillId="0" borderId="0" xfId="7" applyFont="1">
      <alignment vertical="center"/>
    </xf>
    <xf numFmtId="0" fontId="82" fillId="0" borderId="0" xfId="0" applyFont="1" applyFill="1" applyAlignment="1">
      <alignment vertical="center"/>
    </xf>
    <xf numFmtId="0" fontId="80" fillId="0" borderId="0" xfId="0" applyFont="1" applyFill="1" applyAlignment="1">
      <alignment vertical="center"/>
    </xf>
    <xf numFmtId="0" fontId="79" fillId="0" borderId="0" xfId="0" applyFont="1"/>
    <xf numFmtId="0" fontId="85" fillId="0" borderId="0" xfId="0" applyFont="1" applyAlignment="1">
      <alignment vertical="center"/>
    </xf>
    <xf numFmtId="0" fontId="85" fillId="0" borderId="0" xfId="0" applyFont="1" applyAlignment="1">
      <alignment horizontal="right" vertical="center"/>
    </xf>
    <xf numFmtId="0" fontId="86" fillId="0" borderId="0" xfId="0" applyFont="1" applyAlignment="1">
      <alignment horizontal="center" vertical="center"/>
    </xf>
    <xf numFmtId="0" fontId="85" fillId="0" borderId="0" xfId="0" applyFont="1" applyAlignment="1">
      <alignment vertical="center" wrapText="1"/>
    </xf>
    <xf numFmtId="0" fontId="85" fillId="0" borderId="0" xfId="0" applyFont="1" applyAlignment="1">
      <alignment horizontal="left" vertical="center"/>
    </xf>
    <xf numFmtId="0" fontId="85" fillId="4" borderId="99" xfId="0" applyFont="1" applyFill="1" applyBorder="1" applyAlignment="1">
      <alignment vertical="center"/>
    </xf>
    <xf numFmtId="0" fontId="85" fillId="4" borderId="100" xfId="0" applyFont="1" applyFill="1" applyBorder="1" applyAlignment="1">
      <alignment vertical="center"/>
    </xf>
    <xf numFmtId="0" fontId="85" fillId="4" borderId="101" xfId="0" applyFont="1" applyFill="1" applyBorder="1" applyAlignment="1">
      <alignment vertical="center"/>
    </xf>
    <xf numFmtId="0" fontId="87" fillId="4" borderId="102" xfId="0" applyFont="1" applyFill="1" applyBorder="1" applyAlignment="1">
      <alignment horizontal="left" vertical="center"/>
    </xf>
    <xf numFmtId="0" fontId="79" fillId="4" borderId="0" xfId="0" applyFont="1" applyFill="1" applyBorder="1" applyAlignment="1">
      <alignment vertical="center"/>
    </xf>
    <xf numFmtId="0" fontId="79" fillId="4" borderId="103" xfId="0" applyFont="1" applyFill="1" applyBorder="1" applyAlignment="1">
      <alignment vertical="center"/>
    </xf>
    <xf numFmtId="0" fontId="79" fillId="4" borderId="102" xfId="0" applyFont="1" applyFill="1" applyBorder="1" applyAlignment="1">
      <alignment horizontal="left" vertical="center"/>
    </xf>
    <xf numFmtId="0" fontId="79" fillId="4" borderId="102" xfId="0" applyFont="1" applyFill="1" applyBorder="1" applyAlignment="1">
      <alignment vertical="center"/>
    </xf>
    <xf numFmtId="0" fontId="85" fillId="4" borderId="104" xfId="0" applyFont="1" applyFill="1" applyBorder="1" applyAlignment="1">
      <alignment vertical="center"/>
    </xf>
    <xf numFmtId="0" fontId="85" fillId="4" borderId="86" xfId="0" applyFont="1" applyFill="1" applyBorder="1" applyAlignment="1">
      <alignment vertical="center"/>
    </xf>
    <xf numFmtId="0" fontId="85" fillId="4" borderId="105" xfId="0" applyFont="1" applyFill="1" applyBorder="1" applyAlignment="1">
      <alignment vertical="center"/>
    </xf>
    <xf numFmtId="0" fontId="86" fillId="0" borderId="0" xfId="0" applyFont="1" applyAlignment="1">
      <alignment horizontal="center" vertical="center"/>
    </xf>
    <xf numFmtId="0" fontId="92" fillId="0" borderId="0" xfId="0" applyFont="1" applyAlignment="1">
      <alignment vertical="center"/>
    </xf>
    <xf numFmtId="0" fontId="10" fillId="7" borderId="0" xfId="2" applyFont="1" applyFill="1" applyAlignment="1">
      <alignment vertical="center"/>
    </xf>
    <xf numFmtId="0" fontId="55" fillId="0" borderId="0" xfId="0" applyFont="1" applyAlignment="1">
      <alignment vertical="center"/>
    </xf>
    <xf numFmtId="0" fontId="98" fillId="0" borderId="33" xfId="0" applyFont="1" applyBorder="1" applyAlignment="1">
      <alignment horizontal="center" vertical="center"/>
    </xf>
    <xf numFmtId="0" fontId="98" fillId="0" borderId="33" xfId="0" applyFont="1" applyBorder="1" applyAlignment="1">
      <alignment vertical="center" shrinkToFit="1"/>
    </xf>
    <xf numFmtId="0" fontId="42" fillId="3" borderId="109" xfId="0" applyFont="1" applyFill="1" applyBorder="1" applyAlignment="1">
      <alignment horizontal="right" vertical="center" shrinkToFit="1"/>
    </xf>
    <xf numFmtId="0" fontId="42" fillId="3" borderId="111" xfId="0" applyFont="1" applyFill="1" applyBorder="1" applyAlignment="1">
      <alignment horizontal="right" vertical="center" shrinkToFit="1"/>
    </xf>
    <xf numFmtId="0" fontId="98" fillId="0" borderId="22" xfId="0" applyFont="1" applyBorder="1" applyAlignment="1">
      <alignment horizontal="center" vertical="center"/>
    </xf>
    <xf numFmtId="0" fontId="98" fillId="0" borderId="27" xfId="0" applyFont="1" applyBorder="1" applyAlignment="1">
      <alignment vertical="center" shrinkToFit="1"/>
    </xf>
    <xf numFmtId="0" fontId="41" fillId="0" borderId="54" xfId="0" applyFont="1" applyBorder="1" applyAlignment="1">
      <alignment vertical="center"/>
    </xf>
    <xf numFmtId="0" fontId="41" fillId="0" borderId="54" xfId="0" applyFont="1" applyBorder="1" applyAlignment="1">
      <alignment vertical="center" shrinkToFit="1"/>
    </xf>
    <xf numFmtId="0" fontId="41" fillId="0" borderId="27" xfId="0" applyFont="1" applyBorder="1" applyAlignment="1">
      <alignment vertical="center"/>
    </xf>
    <xf numFmtId="0" fontId="41" fillId="0" borderId="27" xfId="0" applyFont="1" applyBorder="1" applyAlignment="1">
      <alignment vertical="center" shrinkToFit="1"/>
    </xf>
    <xf numFmtId="0" fontId="61" fillId="0" borderId="5" xfId="3" applyFont="1" applyBorder="1" applyAlignment="1">
      <alignment horizontal="left" vertical="center"/>
    </xf>
    <xf numFmtId="0" fontId="61" fillId="0" borderId="5" xfId="3" applyFont="1" applyFill="1" applyBorder="1" applyAlignment="1">
      <alignment horizontal="left" vertical="center"/>
    </xf>
    <xf numFmtId="0" fontId="61" fillId="0" borderId="0" xfId="0" applyFont="1" applyFill="1" applyBorder="1" applyAlignment="1">
      <alignment vertical="center"/>
    </xf>
    <xf numFmtId="0" fontId="61" fillId="0" borderId="0" xfId="0" applyFont="1" applyBorder="1" applyAlignment="1">
      <alignment vertical="center"/>
    </xf>
    <xf numFmtId="0" fontId="82" fillId="0" borderId="0" xfId="0" applyFont="1" applyAlignment="1">
      <alignment vertical="center"/>
    </xf>
    <xf numFmtId="0" fontId="81" fillId="4" borderId="102" xfId="0" applyFont="1" applyFill="1" applyBorder="1" applyAlignment="1">
      <alignment vertical="center"/>
    </xf>
    <xf numFmtId="0" fontId="85" fillId="0" borderId="43" xfId="0" applyFont="1" applyBorder="1" applyAlignment="1">
      <alignment vertical="center"/>
    </xf>
    <xf numFmtId="0" fontId="85" fillId="0" borderId="41" xfId="0" applyFont="1" applyBorder="1" applyAlignment="1">
      <alignment vertical="center"/>
    </xf>
    <xf numFmtId="0" fontId="85" fillId="0" borderId="44" xfId="0" applyFont="1" applyBorder="1" applyAlignment="1">
      <alignment vertical="center"/>
    </xf>
    <xf numFmtId="0" fontId="85" fillId="0" borderId="45" xfId="0" applyFont="1" applyBorder="1" applyAlignment="1">
      <alignment vertical="center"/>
    </xf>
    <xf numFmtId="0" fontId="85" fillId="0" borderId="46" xfId="0" applyFont="1" applyBorder="1" applyAlignment="1">
      <alignment vertical="center"/>
    </xf>
    <xf numFmtId="0" fontId="85" fillId="0" borderId="55" xfId="0" applyFont="1" applyBorder="1" applyAlignment="1">
      <alignment vertical="center"/>
    </xf>
    <xf numFmtId="0" fontId="85" fillId="0" borderId="21" xfId="0" applyFont="1" applyBorder="1" applyAlignment="1">
      <alignment vertical="center"/>
    </xf>
    <xf numFmtId="0" fontId="85" fillId="0" borderId="22" xfId="0" applyFont="1" applyBorder="1" applyAlignment="1">
      <alignment vertical="center"/>
    </xf>
    <xf numFmtId="0" fontId="0" fillId="0" borderId="4" xfId="0" applyBorder="1"/>
    <xf numFmtId="0" fontId="0" fillId="0" borderId="5" xfId="0" applyBorder="1"/>
    <xf numFmtId="0" fontId="0" fillId="0" borderId="8" xfId="0" applyBorder="1"/>
    <xf numFmtId="0" fontId="0" fillId="0" borderId="70" xfId="0" applyBorder="1"/>
    <xf numFmtId="0" fontId="0" fillId="0" borderId="77" xfId="0" applyBorder="1"/>
    <xf numFmtId="0" fontId="103" fillId="0" borderId="70" xfId="0" applyFont="1" applyBorder="1"/>
    <xf numFmtId="0" fontId="0" fillId="0" borderId="9" xfId="0" applyBorder="1"/>
    <xf numFmtId="0" fontId="0" fillId="0" borderId="10" xfId="0" applyBorder="1"/>
    <xf numFmtId="0" fontId="0" fillId="0" borderId="13" xfId="0" applyBorder="1"/>
    <xf numFmtId="0" fontId="50" fillId="0" borderId="0" xfId="0" applyFont="1"/>
    <xf numFmtId="0" fontId="11"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9" fillId="0" borderId="0" xfId="0" applyFont="1" applyFill="1" applyBorder="1" applyAlignment="1">
      <alignment horizontal="center" vertical="center"/>
    </xf>
    <xf numFmtId="0" fontId="10" fillId="0" borderId="0" xfId="0" applyFont="1" applyFill="1" applyAlignment="1">
      <alignment vertical="center" justifyLastLine="1"/>
    </xf>
    <xf numFmtId="0" fontId="10" fillId="0" borderId="0" xfId="0" applyFont="1" applyFill="1" applyBorder="1" applyAlignment="1">
      <alignment vertical="center" justifyLastLine="1"/>
    </xf>
    <xf numFmtId="0" fontId="10" fillId="0" borderId="0" xfId="0" applyFont="1" applyFill="1" applyAlignment="1">
      <alignment horizontal="left" vertical="center" justifyLastLine="1"/>
    </xf>
    <xf numFmtId="0" fontId="10" fillId="0" borderId="0" xfId="0" applyFont="1" applyFill="1" applyBorder="1" applyAlignment="1">
      <alignment horizontal="left" vertical="center" justifyLastLine="1"/>
    </xf>
    <xf numFmtId="49" fontId="19" fillId="0" borderId="0" xfId="0" applyNumberFormat="1" applyFont="1" applyFill="1" applyAlignment="1">
      <alignment vertical="center"/>
    </xf>
    <xf numFmtId="0" fontId="37" fillId="0" borderId="0" xfId="0" applyFont="1" applyFill="1" applyAlignment="1">
      <alignment vertical="center"/>
    </xf>
    <xf numFmtId="0" fontId="85" fillId="0" borderId="0" xfId="0" applyFont="1" applyFill="1" applyAlignment="1">
      <alignment vertical="center"/>
    </xf>
    <xf numFmtId="0" fontId="85" fillId="0" borderId="0" xfId="0" applyFont="1" applyFill="1" applyAlignment="1">
      <alignment horizontal="center" vertical="center"/>
    </xf>
    <xf numFmtId="0" fontId="85" fillId="0" borderId="0" xfId="0" applyFont="1" applyFill="1" applyAlignment="1">
      <alignment vertical="center" wrapText="1"/>
    </xf>
    <xf numFmtId="0" fontId="85" fillId="0" borderId="0" xfId="0" applyFont="1" applyFill="1" applyBorder="1" applyAlignment="1">
      <alignment vertical="center" wrapText="1"/>
    </xf>
    <xf numFmtId="0" fontId="92" fillId="0" borderId="0" xfId="0" applyFont="1" applyFill="1" applyAlignment="1">
      <alignment vertical="center"/>
    </xf>
    <xf numFmtId="0" fontId="28" fillId="4" borderId="0" xfId="1" applyFont="1" applyFill="1" applyBorder="1" applyAlignment="1">
      <alignment horizontal="left" vertical="center" wrapTex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20" fillId="3" borderId="37" xfId="1" applyFont="1" applyFill="1" applyBorder="1" applyAlignment="1">
      <alignment horizontal="center" vertical="center" wrapText="1"/>
    </xf>
    <xf numFmtId="0" fontId="20" fillId="3" borderId="35" xfId="1" applyFont="1" applyFill="1" applyBorder="1" applyAlignment="1">
      <alignment horizontal="center" vertical="center" wrapText="1"/>
    </xf>
    <xf numFmtId="0" fontId="20" fillId="3" borderId="36" xfId="1" applyFont="1" applyFill="1" applyBorder="1" applyAlignment="1">
      <alignment horizontal="center" vertical="center" wrapText="1"/>
    </xf>
    <xf numFmtId="0" fontId="20" fillId="0" borderId="35" xfId="1" applyFont="1" applyBorder="1" applyAlignment="1">
      <alignment horizontal="center" vertical="center" wrapText="1"/>
    </xf>
    <xf numFmtId="0" fontId="20" fillId="0" borderId="38" xfId="1" applyFont="1" applyBorder="1" applyAlignment="1">
      <alignment horizontal="center" vertical="center" wrapText="1"/>
    </xf>
    <xf numFmtId="0" fontId="6" fillId="0" borderId="37"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19" fillId="0" borderId="34" xfId="1" applyFont="1" applyFill="1" applyBorder="1" applyAlignment="1">
      <alignment horizontal="center" vertical="center" wrapText="1"/>
    </xf>
    <xf numFmtId="0" fontId="19" fillId="0" borderId="35" xfId="1" applyFont="1" applyFill="1" applyBorder="1" applyAlignment="1">
      <alignment horizontal="center" vertical="center" wrapText="1"/>
    </xf>
    <xf numFmtId="0" fontId="19" fillId="0" borderId="36" xfId="1" applyFont="1" applyFill="1" applyBorder="1" applyAlignment="1">
      <alignment horizontal="center" vertical="center" wrapText="1"/>
    </xf>
    <xf numFmtId="49" fontId="16" fillId="0" borderId="33" xfId="1" applyNumberFormat="1" applyFont="1" applyFill="1" applyBorder="1" applyAlignment="1">
      <alignment horizontal="center" vertical="center"/>
    </xf>
    <xf numFmtId="0" fontId="93" fillId="0" borderId="31" xfId="1" applyFont="1" applyFill="1" applyBorder="1" applyAlignment="1">
      <alignment horizontal="left" vertical="center" wrapText="1" shrinkToFit="1"/>
    </xf>
    <xf numFmtId="0" fontId="93" fillId="0" borderId="29" xfId="1" applyFont="1" applyFill="1" applyBorder="1" applyAlignment="1">
      <alignment horizontal="left" vertical="center" wrapText="1" shrinkToFit="1"/>
    </xf>
    <xf numFmtId="0" fontId="93" fillId="0" borderId="32" xfId="1" applyFont="1" applyFill="1" applyBorder="1" applyAlignment="1">
      <alignment horizontal="left" vertical="center" wrapText="1" shrinkToFit="1"/>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20" fillId="3" borderId="31"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30" xfId="1" applyFont="1" applyFill="1" applyBorder="1" applyAlignment="1">
      <alignment horizontal="center" vertical="center" wrapText="1"/>
    </xf>
    <xf numFmtId="0" fontId="20" fillId="0" borderId="31"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32" xfId="1" applyFont="1" applyBorder="1" applyAlignment="1">
      <alignment horizontal="center" vertical="center" wrapText="1"/>
    </xf>
    <xf numFmtId="0" fontId="6" fillId="0" borderId="31" xfId="1" applyFont="1" applyFill="1" applyBorder="1" applyAlignment="1">
      <alignment horizontal="left" vertical="center" wrapText="1" shrinkToFit="1"/>
    </xf>
    <xf numFmtId="0" fontId="6" fillId="0" borderId="29" xfId="1" applyFont="1" applyFill="1" applyBorder="1" applyAlignment="1">
      <alignment horizontal="left" vertical="center" wrapText="1" shrinkToFit="1"/>
    </xf>
    <xf numFmtId="0" fontId="6" fillId="0" borderId="32" xfId="1" applyFont="1" applyFill="1" applyBorder="1" applyAlignment="1">
      <alignment horizontal="left" vertical="center" wrapText="1" shrinkToFit="1"/>
    </xf>
    <xf numFmtId="0" fontId="19" fillId="0" borderId="29" xfId="1" applyFont="1" applyFill="1" applyBorder="1" applyAlignment="1">
      <alignment horizontal="center" vertical="center" wrapText="1"/>
    </xf>
    <xf numFmtId="0" fontId="19" fillId="0" borderId="29" xfId="1" applyFont="1" applyFill="1" applyBorder="1" applyAlignment="1">
      <alignment horizontal="center" vertical="center"/>
    </xf>
    <xf numFmtId="0" fontId="19" fillId="0" borderId="30" xfId="1" applyFont="1" applyFill="1" applyBorder="1" applyAlignment="1">
      <alignment horizontal="center" vertical="center"/>
    </xf>
    <xf numFmtId="0" fontId="6" fillId="0" borderId="28" xfId="1" applyFont="1" applyFill="1" applyBorder="1" applyAlignment="1">
      <alignment vertical="center" wrapText="1" shrinkToFit="1"/>
    </xf>
    <xf numFmtId="0" fontId="6" fillId="0" borderId="29" xfId="1" applyFont="1" applyFill="1" applyBorder="1" applyAlignment="1">
      <alignment vertical="center" wrapText="1" shrinkToFit="1"/>
    </xf>
    <xf numFmtId="0" fontId="6" fillId="0" borderId="32" xfId="1" applyFont="1" applyFill="1" applyBorder="1" applyAlignment="1">
      <alignment vertical="center" wrapText="1" shrinkToFit="1"/>
    </xf>
    <xf numFmtId="0" fontId="19" fillId="0" borderId="28" xfId="1" applyFont="1" applyFill="1" applyBorder="1" applyAlignment="1">
      <alignment horizontal="center" vertical="center" wrapText="1"/>
    </xf>
    <xf numFmtId="0" fontId="19" fillId="0" borderId="30" xfId="1" applyFont="1" applyFill="1" applyBorder="1" applyAlignment="1">
      <alignment horizontal="center" vertical="center" wrapText="1"/>
    </xf>
    <xf numFmtId="49" fontId="16" fillId="0" borderId="31" xfId="1" applyNumberFormat="1" applyFont="1" applyFill="1" applyBorder="1" applyAlignment="1">
      <alignment horizontal="center" vertical="center"/>
    </xf>
    <xf numFmtId="49" fontId="16" fillId="0" borderId="29" xfId="1" applyNumberFormat="1" applyFont="1" applyFill="1" applyBorder="1" applyAlignment="1">
      <alignment horizontal="center" vertical="center"/>
    </xf>
    <xf numFmtId="49" fontId="16" fillId="0" borderId="30" xfId="1" applyNumberFormat="1" applyFont="1" applyFill="1" applyBorder="1" applyAlignment="1">
      <alignment horizontal="center" vertical="center"/>
    </xf>
    <xf numFmtId="0" fontId="93" fillId="0" borderId="31" xfId="1" applyFont="1" applyFill="1" applyBorder="1" applyAlignment="1">
      <alignment horizontal="left" vertical="center" wrapText="1"/>
    </xf>
    <xf numFmtId="0" fontId="93" fillId="0" borderId="29" xfId="1" applyFont="1" applyFill="1" applyBorder="1" applyAlignment="1">
      <alignment horizontal="left" vertical="center" wrapText="1"/>
    </xf>
    <xf numFmtId="0" fontId="93" fillId="0" borderId="30" xfId="1" applyFont="1" applyFill="1" applyBorder="1" applyAlignment="1">
      <alignment horizontal="left" vertical="center" wrapText="1"/>
    </xf>
    <xf numFmtId="49" fontId="16" fillId="0" borderId="39" xfId="1" applyNumberFormat="1" applyFont="1" applyFill="1" applyBorder="1" applyAlignment="1">
      <alignment horizontal="center" vertical="center"/>
    </xf>
    <xf numFmtId="0" fontId="16" fillId="0" borderId="29" xfId="1" applyFont="1" applyFill="1" applyBorder="1" applyAlignment="1">
      <alignment horizontal="center" vertical="center"/>
    </xf>
    <xf numFmtId="0" fontId="16" fillId="0" borderId="30" xfId="1" applyFont="1" applyFill="1" applyBorder="1" applyAlignment="1">
      <alignment horizontal="center" vertical="center"/>
    </xf>
    <xf numFmtId="0" fontId="20" fillId="0" borderId="31" xfId="1" applyFont="1" applyFill="1" applyBorder="1" applyAlignment="1">
      <alignment horizontal="left" vertical="center" wrapText="1" shrinkToFit="1"/>
    </xf>
    <xf numFmtId="0" fontId="20" fillId="0" borderId="29" xfId="1" applyFont="1" applyFill="1" applyBorder="1" applyAlignment="1">
      <alignment horizontal="left" vertical="center" wrapText="1" shrinkToFit="1"/>
    </xf>
    <xf numFmtId="0" fontId="20" fillId="0" borderId="32" xfId="1" applyFont="1" applyFill="1" applyBorder="1" applyAlignment="1">
      <alignment horizontal="left" vertical="center" wrapText="1" shrinkToFit="1"/>
    </xf>
    <xf numFmtId="0" fontId="6" fillId="0" borderId="31" xfId="1" applyFont="1" applyFill="1" applyBorder="1" applyAlignment="1">
      <alignment horizontal="left" vertical="center" shrinkToFit="1"/>
    </xf>
    <xf numFmtId="0" fontId="6" fillId="0" borderId="29" xfId="1" applyFont="1" applyFill="1" applyBorder="1" applyAlignment="1">
      <alignment horizontal="left" vertical="center" shrinkToFit="1"/>
    </xf>
    <xf numFmtId="0" fontId="6" fillId="0" borderId="32" xfId="1" applyFont="1" applyFill="1" applyBorder="1" applyAlignment="1">
      <alignment horizontal="left" vertical="center" shrinkToFit="1"/>
    </xf>
    <xf numFmtId="0" fontId="16" fillId="0" borderId="29" xfId="1" applyFont="1" applyFill="1" applyBorder="1" applyAlignment="1">
      <alignment horizontal="center" vertical="center" wrapText="1"/>
    </xf>
    <xf numFmtId="0" fontId="96" fillId="0" borderId="37" xfId="1" applyFont="1" applyFill="1" applyBorder="1" applyAlignment="1">
      <alignment horizontal="left" vertical="center" wrapText="1" shrinkToFit="1"/>
    </xf>
    <xf numFmtId="0" fontId="96" fillId="0" borderId="35" xfId="1" applyFont="1" applyFill="1" applyBorder="1" applyAlignment="1">
      <alignment horizontal="left" vertical="center" wrapText="1" shrinkToFit="1"/>
    </xf>
    <xf numFmtId="0" fontId="96" fillId="0" borderId="38" xfId="1" applyFont="1" applyFill="1" applyBorder="1" applyAlignment="1">
      <alignment horizontal="left" vertical="center" wrapText="1" shrinkToFit="1"/>
    </xf>
    <xf numFmtId="0" fontId="20" fillId="0" borderId="31" xfId="1" applyFont="1" applyFill="1" applyBorder="1" applyAlignment="1">
      <alignment horizontal="left" vertical="center" wrapText="1"/>
    </xf>
    <xf numFmtId="0" fontId="20" fillId="0" borderId="29" xfId="1" applyFont="1" applyFill="1" applyBorder="1" applyAlignment="1">
      <alignment horizontal="left" vertical="center" wrapText="1"/>
    </xf>
    <xf numFmtId="0" fontId="20" fillId="0" borderId="32" xfId="1" applyFont="1" applyFill="1" applyBorder="1" applyAlignment="1">
      <alignment horizontal="left" vertical="center" wrapText="1"/>
    </xf>
    <xf numFmtId="0" fontId="88" fillId="0" borderId="29" xfId="1" applyFont="1" applyFill="1" applyBorder="1" applyAlignment="1">
      <alignment horizontal="left" vertical="center" wrapText="1" shrinkToFit="1"/>
    </xf>
    <xf numFmtId="0" fontId="88" fillId="0" borderId="32" xfId="1" applyFont="1" applyFill="1" applyBorder="1" applyAlignment="1">
      <alignment horizontal="left" vertical="center" wrapText="1" shrinkToFit="1"/>
    </xf>
    <xf numFmtId="0" fontId="20" fillId="0" borderId="29" xfId="1" applyFont="1" applyFill="1" applyBorder="1" applyAlignment="1">
      <alignment horizontal="left" vertical="center" shrinkToFit="1"/>
    </xf>
    <xf numFmtId="0" fontId="20" fillId="0" borderId="32" xfId="1" applyFont="1" applyFill="1" applyBorder="1" applyAlignment="1">
      <alignment horizontal="left" vertical="center" shrinkToFit="1"/>
    </xf>
    <xf numFmtId="0" fontId="89" fillId="0" borderId="31" xfId="1" applyFont="1" applyFill="1" applyBorder="1" applyAlignment="1">
      <alignment horizontal="left" vertical="center" wrapText="1" shrinkToFit="1"/>
    </xf>
    <xf numFmtId="0" fontId="89" fillId="0" borderId="29" xfId="1" applyFont="1" applyFill="1" applyBorder="1" applyAlignment="1">
      <alignment horizontal="left" vertical="center" wrapText="1" shrinkToFit="1"/>
    </xf>
    <xf numFmtId="0" fontId="89" fillId="0" borderId="32" xfId="1" applyFont="1" applyFill="1" applyBorder="1" applyAlignment="1">
      <alignment horizontal="left" vertical="center" wrapText="1" shrinkToFit="1"/>
    </xf>
    <xf numFmtId="0" fontId="20" fillId="0" borderId="29" xfId="1" applyFont="1" applyBorder="1" applyAlignment="1">
      <alignment horizontal="center" vertical="center"/>
    </xf>
    <xf numFmtId="0" fontId="20" fillId="0" borderId="32" xfId="1" applyFont="1" applyBorder="1" applyAlignment="1">
      <alignment horizontal="center" vertical="center"/>
    </xf>
    <xf numFmtId="0" fontId="16" fillId="0" borderId="28" xfId="1" applyFont="1" applyFill="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20" fillId="3" borderId="17" xfId="1" applyFont="1" applyFill="1" applyBorder="1" applyAlignment="1">
      <alignment horizontal="center" vertical="center"/>
    </xf>
    <xf numFmtId="0" fontId="20" fillId="3" borderId="15" xfId="1" applyFont="1" applyFill="1" applyBorder="1" applyAlignment="1">
      <alignment horizontal="center" vertical="center"/>
    </xf>
    <xf numFmtId="0" fontId="20" fillId="3" borderId="16" xfId="1" applyFont="1" applyFill="1" applyBorder="1" applyAlignment="1">
      <alignment horizontal="center" vertical="center"/>
    </xf>
    <xf numFmtId="0" fontId="20" fillId="0" borderId="15" xfId="1" applyFont="1" applyBorder="1" applyAlignment="1">
      <alignment horizontal="center" vertical="center"/>
    </xf>
    <xf numFmtId="0" fontId="20" fillId="0" borderId="18" xfId="1" applyFont="1" applyBorder="1" applyAlignment="1">
      <alignment horizontal="center" vertical="center"/>
    </xf>
    <xf numFmtId="0" fontId="6" fillId="0" borderId="17" xfId="1" applyFont="1" applyFill="1" applyBorder="1" applyAlignment="1">
      <alignment horizontal="left" vertical="center"/>
    </xf>
    <xf numFmtId="0" fontId="6" fillId="0" borderId="15" xfId="1" applyFont="1" applyFill="1" applyBorder="1" applyAlignment="1">
      <alignment horizontal="left" vertical="center"/>
    </xf>
    <xf numFmtId="0" fontId="6" fillId="0" borderId="18" xfId="1" applyFont="1" applyFill="1" applyBorder="1" applyAlignment="1">
      <alignment horizontal="left" vertical="center"/>
    </xf>
    <xf numFmtId="0" fontId="16" fillId="0" borderId="15" xfId="1" applyFont="1" applyFill="1" applyBorder="1" applyAlignment="1">
      <alignment horizontal="center" vertical="center"/>
    </xf>
    <xf numFmtId="49" fontId="16" fillId="0" borderId="19" xfId="1" applyNumberFormat="1" applyFont="1" applyFill="1" applyBorder="1" applyAlignment="1">
      <alignment horizontal="center" vertical="center"/>
    </xf>
    <xf numFmtId="0" fontId="20" fillId="0" borderId="17" xfId="1" applyFont="1" applyFill="1" applyBorder="1" applyAlignment="1">
      <alignment horizontal="left" vertical="center" wrapText="1"/>
    </xf>
    <xf numFmtId="0" fontId="20" fillId="0" borderId="15" xfId="1" applyFont="1" applyFill="1" applyBorder="1" applyAlignment="1">
      <alignment horizontal="left" vertical="center"/>
    </xf>
    <xf numFmtId="0" fontId="20" fillId="0" borderId="18" xfId="1" applyFont="1" applyFill="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0" fillId="3" borderId="23" xfId="1" applyFont="1" applyFill="1" applyBorder="1" applyAlignment="1">
      <alignment horizontal="center" vertical="center"/>
    </xf>
    <xf numFmtId="0" fontId="20" fillId="3" borderId="24" xfId="1" applyFont="1" applyFill="1" applyBorder="1" applyAlignment="1">
      <alignment horizontal="center" vertical="center"/>
    </xf>
    <xf numFmtId="0" fontId="20" fillId="3" borderId="25" xfId="1" applyFont="1" applyFill="1" applyBorder="1" applyAlignment="1">
      <alignment horizontal="center" vertical="center"/>
    </xf>
    <xf numFmtId="0" fontId="20" fillId="0" borderId="24" xfId="1" applyFont="1" applyBorder="1" applyAlignment="1">
      <alignment horizontal="center" vertical="center"/>
    </xf>
    <xf numFmtId="0" fontId="20" fillId="0" borderId="26" xfId="1" applyFont="1" applyBorder="1" applyAlignment="1">
      <alignment horizontal="center" vertical="center"/>
    </xf>
    <xf numFmtId="0" fontId="6" fillId="0" borderId="23" xfId="1" applyFont="1" applyFill="1" applyBorder="1" applyAlignment="1">
      <alignment horizontal="left" vertical="center" shrinkToFit="1"/>
    </xf>
    <xf numFmtId="0" fontId="6" fillId="0" borderId="24" xfId="1" applyFont="1" applyFill="1" applyBorder="1" applyAlignment="1">
      <alignment horizontal="left" vertical="center" shrinkToFit="1"/>
    </xf>
    <xf numFmtId="0" fontId="6" fillId="0" borderId="26" xfId="1" applyFont="1" applyFill="1" applyBorder="1" applyAlignment="1">
      <alignment horizontal="left" vertical="center" shrinkToFit="1"/>
    </xf>
    <xf numFmtId="0" fontId="16" fillId="0" borderId="0" xfId="1" applyFont="1" applyFill="1" applyAlignment="1">
      <alignment horizontal="center" vertical="center" wrapText="1"/>
    </xf>
    <xf numFmtId="0" fontId="16" fillId="0" borderId="0" xfId="1" applyFont="1" applyFill="1" applyAlignment="1">
      <alignment horizontal="center" vertical="center"/>
    </xf>
    <xf numFmtId="49" fontId="16" fillId="0" borderId="27" xfId="1" applyNumberFormat="1" applyFont="1" applyFill="1" applyBorder="1" applyAlignment="1">
      <alignment horizontal="center" vertical="center"/>
    </xf>
    <xf numFmtId="0" fontId="20" fillId="0" borderId="23" xfId="1" applyFont="1" applyFill="1" applyBorder="1" applyAlignment="1">
      <alignment horizontal="left" vertical="center" wrapText="1"/>
    </xf>
    <xf numFmtId="0" fontId="20" fillId="0" borderId="24" xfId="1" applyFont="1" applyFill="1" applyBorder="1" applyAlignment="1">
      <alignment horizontal="left" vertical="center" wrapText="1"/>
    </xf>
    <xf numFmtId="0" fontId="20" fillId="0" borderId="26" xfId="1" applyFont="1" applyFill="1" applyBorder="1" applyAlignment="1">
      <alignment horizontal="left" vertical="center" wrapText="1"/>
    </xf>
    <xf numFmtId="0" fontId="3" fillId="0" borderId="0" xfId="1" applyFont="1" applyAlignment="1">
      <alignment horizontal="left" vertical="center" wrapTex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105" fillId="0" borderId="0" xfId="1" applyFont="1" applyFill="1" applyAlignment="1">
      <alignment horizontal="center" vertical="center" wrapText="1"/>
    </xf>
    <xf numFmtId="0" fontId="8" fillId="0" borderId="0" xfId="1" applyFont="1" applyAlignment="1">
      <alignment horizontal="left" vertical="center" shrinkToFit="1"/>
    </xf>
    <xf numFmtId="0" fontId="7" fillId="0" borderId="0" xfId="1" applyFont="1" applyAlignment="1">
      <alignment horizontal="center" vertical="center" wrapText="1"/>
    </xf>
    <xf numFmtId="0" fontId="16" fillId="0" borderId="4" xfId="1" applyFont="1" applyBorder="1" applyAlignment="1">
      <alignment horizontal="center" textRotation="255"/>
    </xf>
    <xf numFmtId="0" fontId="16" fillId="0" borderId="5" xfId="1" applyFont="1" applyBorder="1" applyAlignment="1">
      <alignment horizontal="center" textRotation="255"/>
    </xf>
    <xf numFmtId="0" fontId="16" fillId="0" borderId="6" xfId="1" applyFont="1" applyBorder="1" applyAlignment="1">
      <alignment horizontal="center" textRotation="255"/>
    </xf>
    <xf numFmtId="0" fontId="16" fillId="0" borderId="9" xfId="1" applyFont="1" applyBorder="1" applyAlignment="1">
      <alignment horizontal="center" textRotation="255"/>
    </xf>
    <xf numFmtId="0" fontId="16" fillId="0" borderId="10" xfId="1" applyFont="1" applyBorder="1" applyAlignment="1">
      <alignment horizontal="center" textRotation="255"/>
    </xf>
    <xf numFmtId="0" fontId="16" fillId="0" borderId="11" xfId="1" applyFont="1" applyBorder="1" applyAlignment="1">
      <alignment horizontal="center" textRotation="255"/>
    </xf>
    <xf numFmtId="0" fontId="17" fillId="0" borderId="7" xfId="1" applyFont="1" applyBorder="1" applyAlignment="1">
      <alignment horizontal="center"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12"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8" fillId="0" borderId="7" xfId="1" applyFont="1" applyBorder="1" applyAlignment="1">
      <alignment horizontal="center" vertical="center" wrapText="1"/>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12"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9" fillId="2" borderId="5" xfId="1" applyFont="1" applyFill="1" applyBorder="1" applyAlignment="1">
      <alignment horizontal="center" vertical="center" wrapText="1"/>
    </xf>
    <xf numFmtId="0" fontId="19" fillId="2" borderId="5"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3" xfId="1" applyFont="1" applyFill="1" applyBorder="1" applyAlignment="1">
      <alignment horizontal="center" vertical="center"/>
    </xf>
    <xf numFmtId="0" fontId="16" fillId="0" borderId="4" xfId="1" applyFont="1" applyBorder="1" applyAlignment="1">
      <alignment horizontal="left" vertical="center" wrapText="1" shrinkToFit="1"/>
    </xf>
    <xf numFmtId="0" fontId="16" fillId="0" borderId="5" xfId="1" applyFont="1" applyBorder="1" applyAlignment="1">
      <alignment horizontal="left" vertical="center" wrapText="1" shrinkToFit="1"/>
    </xf>
    <xf numFmtId="0" fontId="16" fillId="0" borderId="8" xfId="1" applyFont="1" applyBorder="1" applyAlignment="1">
      <alignment horizontal="left" vertical="center" wrapText="1" shrinkToFit="1"/>
    </xf>
    <xf numFmtId="0" fontId="16" fillId="0" borderId="9" xfId="1" applyFont="1" applyBorder="1" applyAlignment="1">
      <alignment horizontal="left" vertical="center" wrapText="1" shrinkToFit="1"/>
    </xf>
    <xf numFmtId="0" fontId="16" fillId="0" borderId="10" xfId="1" applyFont="1" applyBorder="1" applyAlignment="1">
      <alignment horizontal="left" vertical="center" wrapText="1" shrinkToFit="1"/>
    </xf>
    <xf numFmtId="0" fontId="16" fillId="0" borderId="13" xfId="1" applyFont="1" applyBorder="1" applyAlignment="1">
      <alignment horizontal="left" vertical="center" wrapText="1" shrinkToFit="1"/>
    </xf>
    <xf numFmtId="0" fontId="16" fillId="0" borderId="4"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2"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20" fillId="0" borderId="7" xfId="1" applyFont="1" applyBorder="1" applyAlignment="1">
      <alignment horizontal="center" vertical="center"/>
    </xf>
    <xf numFmtId="0" fontId="20" fillId="0" borderId="5"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13" xfId="1" applyFont="1" applyBorder="1" applyAlignment="1">
      <alignment horizontal="center" vertical="center"/>
    </xf>
    <xf numFmtId="0" fontId="11" fillId="4" borderId="33" xfId="0" applyFont="1" applyFill="1" applyBorder="1" applyAlignment="1">
      <alignment horizontal="center" vertical="center"/>
    </xf>
    <xf numFmtId="0" fontId="11" fillId="0" borderId="3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6" borderId="29" xfId="0" applyFont="1" applyFill="1" applyBorder="1" applyAlignment="1">
      <alignment horizontal="center" vertical="center"/>
    </xf>
    <xf numFmtId="0" fontId="11" fillId="3" borderId="29" xfId="0" applyFont="1" applyFill="1" applyBorder="1" applyAlignment="1">
      <alignment horizontal="center" vertical="center"/>
    </xf>
    <xf numFmtId="0" fontId="11" fillId="6" borderId="35" xfId="0" applyFont="1" applyFill="1" applyBorder="1" applyAlignment="1">
      <alignment horizontal="center" vertical="center"/>
    </xf>
    <xf numFmtId="0" fontId="11" fillId="3" borderId="35" xfId="0" applyFont="1" applyFill="1" applyBorder="1" applyAlignment="1">
      <alignment horizontal="center" vertical="center"/>
    </xf>
    <xf numFmtId="0" fontId="11" fillId="0" borderId="44"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distributed" vertical="center"/>
    </xf>
    <xf numFmtId="0" fontId="11" fillId="4" borderId="40" xfId="0" applyFont="1" applyFill="1" applyBorder="1" applyAlignment="1">
      <alignment horizontal="left" vertical="center"/>
    </xf>
    <xf numFmtId="0" fontId="11" fillId="4" borderId="0" xfId="0" applyFont="1" applyFill="1" applyBorder="1" applyAlignment="1">
      <alignment horizontal="left" vertical="center"/>
    </xf>
    <xf numFmtId="0" fontId="19" fillId="0" borderId="43" xfId="0" applyFont="1" applyBorder="1" applyAlignment="1">
      <alignment horizontal="center" vertical="center"/>
    </xf>
    <xf numFmtId="0" fontId="19" fillId="0" borderId="41" xfId="0" applyFont="1" applyBorder="1" applyAlignment="1">
      <alignment horizontal="center" vertical="center"/>
    </xf>
    <xf numFmtId="0" fontId="19" fillId="0" borderId="55" xfId="0" applyFont="1" applyBorder="1" applyAlignment="1">
      <alignment horizontal="center" vertical="center"/>
    </xf>
    <xf numFmtId="0" fontId="19" fillId="0" borderId="21" xfId="0" applyFont="1" applyBorder="1" applyAlignment="1">
      <alignment horizontal="center" vertical="center"/>
    </xf>
    <xf numFmtId="0" fontId="11" fillId="4" borderId="43"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21" xfId="0" applyFont="1" applyFill="1" applyBorder="1" applyAlignment="1">
      <alignment horizontal="center" vertical="center"/>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31" fillId="0" borderId="33" xfId="0" applyFont="1" applyBorder="1" applyAlignment="1">
      <alignment horizontal="center" vertical="center"/>
    </xf>
    <xf numFmtId="0" fontId="11" fillId="0" borderId="0" xfId="0" applyFont="1" applyAlignment="1">
      <alignment horizontal="center" vertical="center"/>
    </xf>
    <xf numFmtId="0" fontId="11" fillId="4" borderId="40" xfId="0" applyFont="1" applyFill="1" applyBorder="1" applyAlignment="1">
      <alignment horizontal="left" vertical="center" shrinkToFit="1"/>
    </xf>
    <xf numFmtId="0" fontId="11" fillId="0" borderId="43" xfId="0" applyFont="1" applyBorder="1" applyAlignment="1">
      <alignment horizontal="center" vertical="center"/>
    </xf>
    <xf numFmtId="0" fontId="11" fillId="0" borderId="55" xfId="0" applyFont="1" applyBorder="1" applyAlignment="1">
      <alignment horizontal="center" vertical="center"/>
    </xf>
    <xf numFmtId="49" fontId="11" fillId="4" borderId="0" xfId="0" applyNumberFormat="1" applyFont="1" applyFill="1" applyAlignment="1">
      <alignment horizontal="center" vertical="center"/>
    </xf>
    <xf numFmtId="0" fontId="11" fillId="4" borderId="42" xfId="0" applyFont="1" applyFill="1" applyBorder="1" applyAlignment="1">
      <alignment horizontal="left" vertical="center"/>
    </xf>
    <xf numFmtId="0" fontId="11" fillId="4" borderId="0" xfId="0" applyFont="1" applyFill="1" applyBorder="1" applyAlignment="1">
      <alignment horizontal="center" vertical="center"/>
    </xf>
    <xf numFmtId="0" fontId="11" fillId="4" borderId="40" xfId="0" applyFont="1" applyFill="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4" borderId="0" xfId="0" applyFont="1" applyFill="1" applyAlignment="1">
      <alignment horizontal="center" vertical="center"/>
    </xf>
    <xf numFmtId="0" fontId="11" fillId="0" borderId="31"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5" borderId="29" xfId="0" applyFont="1" applyFill="1" applyBorder="1" applyAlignment="1">
      <alignment horizontal="center" vertical="center"/>
    </xf>
    <xf numFmtId="0" fontId="19" fillId="0" borderId="33" xfId="0" applyFont="1" applyBorder="1" applyAlignment="1">
      <alignment horizontal="center" vertical="center"/>
    </xf>
    <xf numFmtId="179" fontId="11" fillId="5" borderId="33" xfId="0" applyNumberFormat="1" applyFont="1" applyFill="1" applyBorder="1" applyAlignment="1">
      <alignment horizontal="center" vertical="center"/>
    </xf>
    <xf numFmtId="0" fontId="31" fillId="0" borderId="33" xfId="0" applyFont="1" applyFill="1" applyBorder="1" applyAlignment="1">
      <alignment horizontal="center" vertical="center" wrapText="1"/>
    </xf>
    <xf numFmtId="0" fontId="31" fillId="0" borderId="33" xfId="0" applyFont="1" applyFill="1" applyBorder="1" applyAlignment="1">
      <alignment horizontal="center" vertical="center"/>
    </xf>
    <xf numFmtId="0" fontId="11" fillId="5" borderId="33" xfId="0" applyFont="1" applyFill="1" applyBorder="1" applyAlignment="1">
      <alignment horizontal="center" vertical="center"/>
    </xf>
    <xf numFmtId="0" fontId="31" fillId="0" borderId="31" xfId="0" applyFont="1" applyBorder="1" applyAlignment="1">
      <alignment horizontal="left"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11" fillId="5" borderId="41" xfId="0" applyFont="1" applyFill="1" applyBorder="1" applyAlignment="1">
      <alignment horizontal="center" vertical="center"/>
    </xf>
    <xf numFmtId="0" fontId="19" fillId="0" borderId="43" xfId="0" applyFont="1" applyBorder="1" applyAlignment="1">
      <alignment horizontal="left" vertical="center" wrapText="1"/>
    </xf>
    <xf numFmtId="0" fontId="19" fillId="0" borderId="41" xfId="0" applyFont="1" applyBorder="1" applyAlignment="1">
      <alignment horizontal="left" vertical="center" wrapText="1"/>
    </xf>
    <xf numFmtId="0" fontId="19" fillId="0" borderId="44" xfId="0" applyFont="1" applyBorder="1" applyAlignment="1">
      <alignment horizontal="left" vertical="center" wrapText="1"/>
    </xf>
    <xf numFmtId="0" fontId="19" fillId="0" borderId="55"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49" fontId="11" fillId="0" borderId="37" xfId="0" applyNumberFormat="1" applyFont="1" applyBorder="1" applyAlignment="1">
      <alignment horizontal="center" vertical="center"/>
    </xf>
    <xf numFmtId="49" fontId="11" fillId="0" borderId="35" xfId="0" applyNumberFormat="1" applyFont="1" applyBorder="1" applyAlignment="1">
      <alignment horizontal="center" vertical="center"/>
    </xf>
    <xf numFmtId="0" fontId="11" fillId="0" borderId="35" xfId="0" applyFont="1" applyBorder="1" applyAlignment="1">
      <alignment horizontal="distributed" vertical="center"/>
    </xf>
    <xf numFmtId="0" fontId="11" fillId="0" borderId="38" xfId="0" applyFont="1" applyBorder="1" applyAlignment="1">
      <alignment horizontal="distributed" vertical="center"/>
    </xf>
    <xf numFmtId="0" fontId="35" fillId="0" borderId="35" xfId="0" applyFont="1" applyBorder="1" applyAlignment="1">
      <alignment horizontal="distributed" vertical="center" wrapText="1"/>
    </xf>
    <xf numFmtId="0" fontId="35" fillId="0" borderId="35" xfId="0" applyFont="1" applyBorder="1" applyAlignment="1">
      <alignment horizontal="distributed" vertical="center"/>
    </xf>
    <xf numFmtId="0" fontId="35" fillId="0" borderId="38" xfId="0" applyFont="1" applyBorder="1" applyAlignment="1">
      <alignment horizontal="distributed" vertical="center"/>
    </xf>
    <xf numFmtId="0" fontId="11" fillId="5" borderId="50" xfId="0" applyFont="1" applyFill="1" applyBorder="1" applyAlignment="1">
      <alignment horizontal="center" vertical="center"/>
    </xf>
    <xf numFmtId="49" fontId="11" fillId="0" borderId="31"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9" xfId="0" applyFont="1" applyBorder="1" applyAlignment="1">
      <alignment horizontal="distributed" vertical="center"/>
    </xf>
    <xf numFmtId="0" fontId="11" fillId="0" borderId="32" xfId="0" applyFont="1" applyBorder="1" applyAlignment="1">
      <alignment horizontal="distributed" vertical="center"/>
    </xf>
    <xf numFmtId="0" fontId="35" fillId="0" borderId="29" xfId="0" applyFont="1" applyBorder="1" applyAlignment="1">
      <alignment horizontal="distributed" vertical="center" wrapText="1"/>
    </xf>
    <xf numFmtId="0" fontId="35" fillId="0" borderId="29" xfId="0" applyFont="1" applyBorder="1" applyAlignment="1">
      <alignment horizontal="distributed" vertical="center"/>
    </xf>
    <xf numFmtId="0" fontId="35" fillId="0" borderId="32" xfId="0" applyFont="1" applyBorder="1" applyAlignment="1">
      <alignment horizontal="distributed"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50" xfId="0" applyFont="1" applyBorder="1" applyAlignment="1">
      <alignment horizontal="center" vertical="center"/>
    </xf>
    <xf numFmtId="0" fontId="34"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30" xfId="0" applyFont="1" applyBorder="1" applyAlignment="1">
      <alignment horizontal="center" vertical="center"/>
    </xf>
    <xf numFmtId="0" fontId="11" fillId="0" borderId="51"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31" fillId="0" borderId="31" xfId="0" applyFont="1" applyBorder="1" applyAlignment="1">
      <alignment horizontal="center" vertical="center" wrapText="1"/>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1" fillId="5" borderId="31" xfId="0" applyFont="1" applyFill="1" applyBorder="1" applyAlignment="1">
      <alignment horizontal="center" vertical="center"/>
    </xf>
    <xf numFmtId="0" fontId="11" fillId="5" borderId="30" xfId="0" applyFont="1" applyFill="1" applyBorder="1" applyAlignment="1">
      <alignment horizontal="center" vertical="center"/>
    </xf>
    <xf numFmtId="0" fontId="107" fillId="5" borderId="40" xfId="9" applyFill="1" applyBorder="1" applyAlignment="1">
      <alignment horizontal="left" vertical="center" shrinkToFit="1"/>
    </xf>
    <xf numFmtId="0" fontId="11" fillId="5" borderId="40" xfId="0" applyFont="1" applyFill="1" applyBorder="1" applyAlignment="1">
      <alignment horizontal="left" vertical="center" shrinkToFit="1"/>
    </xf>
    <xf numFmtId="0" fontId="11" fillId="5" borderId="0" xfId="0" applyFont="1" applyFill="1" applyAlignment="1">
      <alignment horizontal="center" vertical="center"/>
    </xf>
    <xf numFmtId="49" fontId="11" fillId="5" borderId="0" xfId="0" applyNumberFormat="1" applyFont="1" applyFill="1" applyAlignment="1">
      <alignment horizontal="center" vertical="center"/>
    </xf>
    <xf numFmtId="0" fontId="11" fillId="0" borderId="41" xfId="0" applyFont="1" applyBorder="1" applyAlignment="1">
      <alignment horizontal="distributed" vertical="center"/>
    </xf>
    <xf numFmtId="0" fontId="11" fillId="5" borderId="40" xfId="0" applyFont="1" applyFill="1" applyBorder="1" applyAlignment="1">
      <alignment horizontal="left" vertical="center"/>
    </xf>
    <xf numFmtId="0" fontId="11" fillId="5" borderId="0" xfId="0" applyFont="1" applyFill="1" applyBorder="1" applyAlignment="1">
      <alignment horizontal="left" vertical="center"/>
    </xf>
    <xf numFmtId="0" fontId="11" fillId="5" borderId="42" xfId="0" applyFont="1" applyFill="1" applyBorder="1" applyAlignment="1">
      <alignment horizontal="left" vertical="center"/>
    </xf>
    <xf numFmtId="0" fontId="11" fillId="5" borderId="0" xfId="0" applyFont="1" applyFill="1" applyBorder="1" applyAlignment="1">
      <alignment vertical="center"/>
    </xf>
    <xf numFmtId="0" fontId="11" fillId="5" borderId="40" xfId="0" applyFont="1" applyFill="1" applyBorder="1" applyAlignment="1">
      <alignment vertical="center"/>
    </xf>
    <xf numFmtId="0" fontId="11" fillId="5" borderId="0" xfId="0" applyFont="1" applyFill="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0" xfId="0" applyFont="1" applyAlignment="1">
      <alignment horizontal="center" vertical="top"/>
    </xf>
    <xf numFmtId="0" fontId="11" fillId="5" borderId="0" xfId="0" applyFont="1" applyFill="1" applyAlignment="1">
      <alignment horizontal="center" vertical="top"/>
    </xf>
    <xf numFmtId="0" fontId="8" fillId="0" borderId="0" xfId="0" applyFont="1" applyAlignment="1">
      <alignment horizontal="center" vertical="center"/>
    </xf>
    <xf numFmtId="0" fontId="16" fillId="0" borderId="0" xfId="0" applyFont="1" applyAlignment="1">
      <alignment horizontal="left" vertical="center"/>
    </xf>
    <xf numFmtId="0" fontId="11" fillId="5" borderId="40" xfId="0" applyFont="1" applyFill="1" applyBorder="1" applyAlignment="1">
      <alignment horizontal="center" vertical="center"/>
    </xf>
    <xf numFmtId="49" fontId="11" fillId="5" borderId="40" xfId="0" applyNumberFormat="1" applyFont="1" applyFill="1" applyBorder="1" applyAlignment="1">
      <alignment horizontal="center" vertical="center"/>
    </xf>
    <xf numFmtId="0" fontId="9" fillId="7" borderId="0" xfId="2" applyFont="1" applyFill="1" applyAlignment="1">
      <alignment horizontal="center" vertical="center"/>
    </xf>
    <xf numFmtId="0" fontId="0" fillId="3" borderId="54" xfId="0" applyFill="1" applyBorder="1" applyAlignment="1">
      <alignment horizontal="center" vertical="center"/>
    </xf>
    <xf numFmtId="0" fontId="0" fillId="3" borderId="27" xfId="0" applyFill="1" applyBorder="1" applyAlignment="1">
      <alignment horizontal="center" vertical="center"/>
    </xf>
    <xf numFmtId="0" fontId="53" fillId="0" borderId="54" xfId="0" applyFont="1" applyBorder="1" applyAlignment="1">
      <alignment horizontal="left" vertical="center" wrapText="1" shrinkToFit="1"/>
    </xf>
    <xf numFmtId="0" fontId="53" fillId="0" borderId="27" xfId="0" applyFont="1" applyBorder="1" applyAlignment="1">
      <alignment horizontal="left" vertical="center" wrapText="1" shrinkToFit="1"/>
    </xf>
    <xf numFmtId="0" fontId="0" fillId="0" borderId="54" xfId="0" applyBorder="1" applyAlignment="1">
      <alignment horizontal="center" shrinkToFit="1"/>
    </xf>
    <xf numFmtId="0" fontId="0" fillId="0" borderId="27" xfId="0" applyBorder="1" applyAlignment="1">
      <alignment horizont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9" fillId="0" borderId="59" xfId="0" applyFont="1" applyBorder="1" applyAlignment="1">
      <alignment horizontal="right" vertical="center" shrinkToFit="1"/>
    </xf>
    <xf numFmtId="0" fontId="49" fillId="0" borderId="60" xfId="0" applyFont="1" applyBorder="1" applyAlignment="1">
      <alignment horizontal="right" vertical="center" shrinkToFit="1"/>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9" fillId="3" borderId="51" xfId="0" applyFont="1" applyFill="1" applyBorder="1" applyAlignment="1">
      <alignment horizontal="right" vertical="center" shrinkToFit="1"/>
    </xf>
    <xf numFmtId="0" fontId="49" fillId="3" borderId="64" xfId="0" applyFont="1" applyFill="1" applyBorder="1" applyAlignment="1">
      <alignment horizontal="right" vertical="center" shrinkToFit="1"/>
    </xf>
    <xf numFmtId="0" fontId="53" fillId="0" borderId="33" xfId="0" applyFont="1" applyBorder="1" applyAlignment="1">
      <alignment horizontal="left" vertical="center" wrapText="1" shrinkToFit="1"/>
    </xf>
    <xf numFmtId="0" fontId="0" fillId="0" borderId="33" xfId="0" applyBorder="1" applyAlignment="1">
      <alignment horizontal="center" shrinkToFit="1"/>
    </xf>
    <xf numFmtId="0" fontId="52" fillId="0" borderId="54" xfId="0" applyFont="1" applyBorder="1" applyAlignment="1">
      <alignment horizontal="left" vertical="center" wrapText="1" shrinkToFit="1"/>
    </xf>
    <xf numFmtId="0" fontId="52" fillId="0" borderId="27" xfId="0" applyFont="1" applyBorder="1" applyAlignment="1">
      <alignment horizontal="left" vertical="center" wrapText="1" shrinkToFit="1"/>
    </xf>
    <xf numFmtId="0" fontId="0" fillId="0" borderId="31" xfId="0" applyBorder="1" applyAlignment="1">
      <alignment horizontal="center"/>
    </xf>
    <xf numFmtId="0" fontId="0" fillId="0" borderId="30" xfId="0" applyBorder="1" applyAlignment="1">
      <alignment horizontal="center"/>
    </xf>
    <xf numFmtId="0" fontId="0" fillId="0" borderId="31" xfId="0" applyBorder="1" applyAlignment="1">
      <alignment horizontal="left" shrinkToFit="1"/>
    </xf>
    <xf numFmtId="0" fontId="0" fillId="0" borderId="29" xfId="0" applyBorder="1" applyAlignment="1">
      <alignment horizontal="left" shrinkToFit="1"/>
    </xf>
    <xf numFmtId="0" fontId="0" fillId="0" borderId="30" xfId="0" applyBorder="1" applyAlignment="1">
      <alignment horizontal="left" shrinkToFit="1"/>
    </xf>
    <xf numFmtId="0" fontId="40" fillId="0" borderId="0" xfId="0" applyFont="1" applyAlignment="1">
      <alignment horizontal="center"/>
    </xf>
    <xf numFmtId="0" fontId="0" fillId="0" borderId="54" xfId="0" applyBorder="1" applyAlignment="1">
      <alignment horizontal="center" vertical="center" textRotation="255"/>
    </xf>
    <xf numFmtId="0" fontId="0" fillId="0" borderId="58" xfId="0" applyBorder="1" applyAlignment="1">
      <alignment horizontal="center" vertical="center" textRotation="255"/>
    </xf>
    <xf numFmtId="0" fontId="0" fillId="0" borderId="0" xfId="0" applyAlignment="1">
      <alignment horizontal="left" vertical="center" wrapText="1"/>
    </xf>
    <xf numFmtId="0" fontId="48" fillId="3" borderId="54" xfId="0" applyFont="1" applyFill="1" applyBorder="1" applyAlignment="1">
      <alignment horizontal="center" vertical="center"/>
    </xf>
    <xf numFmtId="0" fontId="48" fillId="3" borderId="27" xfId="0" applyFont="1" applyFill="1" applyBorder="1" applyAlignment="1">
      <alignment horizontal="center" vertical="center"/>
    </xf>
    <xf numFmtId="0" fontId="52" fillId="0" borderId="54" xfId="0" applyFont="1" applyBorder="1" applyAlignment="1">
      <alignment horizontal="center" vertical="center" wrapText="1" shrinkToFit="1"/>
    </xf>
    <xf numFmtId="0" fontId="52" fillId="0" borderId="27" xfId="0" applyFont="1" applyBorder="1" applyAlignment="1">
      <alignment horizontal="center" vertical="center" wrapText="1" shrinkToFit="1"/>
    </xf>
    <xf numFmtId="0" fontId="48" fillId="3" borderId="33" xfId="0" applyFont="1" applyFill="1" applyBorder="1" applyAlignment="1">
      <alignment horizontal="center" vertical="center"/>
    </xf>
    <xf numFmtId="0" fontId="41" fillId="0" borderId="54" xfId="0" applyFont="1" applyBorder="1" applyAlignment="1">
      <alignment horizontal="center" vertical="center" textRotation="255" wrapText="1" shrinkToFit="1"/>
    </xf>
    <xf numFmtId="0" fontId="41" fillId="0" borderId="58" xfId="0" applyFont="1" applyBorder="1" applyAlignment="1">
      <alignment horizontal="center" vertical="center" textRotation="255" wrapText="1" shrinkToFit="1"/>
    </xf>
    <xf numFmtId="0" fontId="41" fillId="0" borderId="27" xfId="0" applyFont="1" applyBorder="1" applyAlignment="1">
      <alignment horizontal="center" vertical="center" textRotation="255" wrapText="1" shrinkToFit="1"/>
    </xf>
    <xf numFmtId="0" fontId="98" fillId="0" borderId="54" xfId="0" applyFont="1" applyBorder="1" applyAlignment="1">
      <alignment horizontal="center" vertical="center"/>
    </xf>
    <xf numFmtId="0" fontId="98" fillId="0" borderId="27" xfId="0" applyFont="1" applyBorder="1" applyAlignment="1">
      <alignment horizontal="center" vertical="center"/>
    </xf>
    <xf numFmtId="0" fontId="99" fillId="0" borderId="54" xfId="0" applyFont="1" applyBorder="1" applyAlignment="1">
      <alignment horizontal="left" vertical="center" wrapText="1" shrinkToFit="1"/>
    </xf>
    <xf numFmtId="0" fontId="99" fillId="0" borderId="27" xfId="0" applyFont="1" applyBorder="1" applyAlignment="1">
      <alignment horizontal="left" vertical="center" wrapText="1" shrinkToFit="1"/>
    </xf>
    <xf numFmtId="0" fontId="42" fillId="3" borderId="110" xfId="0" applyFont="1" applyFill="1" applyBorder="1" applyAlignment="1">
      <alignment horizontal="center" vertical="center" shrinkToFit="1"/>
    </xf>
    <xf numFmtId="0" fontId="42" fillId="3" borderId="111" xfId="0" applyFont="1" applyFill="1" applyBorder="1" applyAlignment="1">
      <alignment horizontal="center" vertical="center" shrinkToFit="1"/>
    </xf>
    <xf numFmtId="0" fontId="44" fillId="0" borderId="54" xfId="0" applyFont="1" applyBorder="1" applyAlignment="1">
      <alignment horizontal="left" vertical="center" wrapText="1" shrinkToFit="1"/>
    </xf>
    <xf numFmtId="0" fontId="44" fillId="0" borderId="27" xfId="0" applyFont="1" applyBorder="1" applyAlignment="1">
      <alignment horizontal="left" vertical="center" wrapText="1" shrinkToFit="1"/>
    </xf>
    <xf numFmtId="0" fontId="42" fillId="0" borderId="54" xfId="0" applyFont="1" applyBorder="1" applyAlignment="1">
      <alignment horizontal="right" vertical="center" shrinkToFit="1"/>
    </xf>
    <xf numFmtId="0" fontId="42" fillId="0" borderId="27" xfId="0" applyFont="1" applyBorder="1" applyAlignment="1">
      <alignment horizontal="right" vertical="center" shrinkToFit="1"/>
    </xf>
    <xf numFmtId="0" fontId="41" fillId="0" borderId="54" xfId="0" applyFont="1" applyBorder="1" applyAlignment="1">
      <alignment horizontal="center" vertical="center" textRotation="255" shrinkToFit="1"/>
    </xf>
    <xf numFmtId="0" fontId="41" fillId="0" borderId="58" xfId="0" applyFont="1" applyBorder="1" applyAlignment="1">
      <alignment horizontal="center" vertical="center" textRotation="255" shrinkToFit="1"/>
    </xf>
    <xf numFmtId="0" fontId="41" fillId="0" borderId="27" xfId="0" applyFont="1" applyBorder="1" applyAlignment="1">
      <alignment horizontal="center" vertical="center" textRotation="255" shrinkToFit="1"/>
    </xf>
    <xf numFmtId="0" fontId="50" fillId="0" borderId="0" xfId="0" applyFont="1" applyAlignment="1">
      <alignment horizontal="left" vertical="top" wrapText="1"/>
    </xf>
    <xf numFmtId="0" fontId="48" fillId="0" borderId="54" xfId="0" applyFont="1" applyBorder="1" applyAlignment="1">
      <alignment horizontal="center" vertical="center" shrinkToFit="1"/>
    </xf>
    <xf numFmtId="0" fontId="48" fillId="0" borderId="27" xfId="0" applyFont="1" applyBorder="1" applyAlignment="1">
      <alignment horizontal="center" vertical="center" shrinkToFit="1"/>
    </xf>
    <xf numFmtId="0" fontId="48" fillId="0" borderId="33" xfId="0" applyFont="1" applyBorder="1" applyAlignment="1">
      <alignment horizontal="center" vertical="center"/>
    </xf>
    <xf numFmtId="0" fontId="48" fillId="0" borderId="54" xfId="0" applyFont="1" applyBorder="1" applyAlignment="1">
      <alignment horizontal="center" vertical="center"/>
    </xf>
    <xf numFmtId="0" fontId="48" fillId="0" borderId="33" xfId="0" applyFont="1" applyBorder="1" applyAlignment="1">
      <alignment horizontal="left" vertical="center" wrapText="1"/>
    </xf>
    <xf numFmtId="0" fontId="48" fillId="0" borderId="54" xfId="0" applyFont="1" applyBorder="1" applyAlignment="1">
      <alignment horizontal="left" vertical="center" wrapText="1"/>
    </xf>
    <xf numFmtId="0" fontId="0" fillId="0" borderId="54" xfId="0" applyBorder="1" applyAlignment="1">
      <alignment horizontal="center" vertical="center"/>
    </xf>
    <xf numFmtId="0" fontId="41" fillId="0" borderId="54" xfId="0" applyFont="1" applyBorder="1" applyAlignment="1">
      <alignment horizontal="center" vertical="center"/>
    </xf>
    <xf numFmtId="0" fontId="41" fillId="0" borderId="27" xfId="0" applyFont="1" applyBorder="1" applyAlignment="1">
      <alignment horizontal="center" vertical="center"/>
    </xf>
    <xf numFmtId="0" fontId="98" fillId="0" borderId="33" xfId="0" applyFont="1" applyBorder="1" applyAlignment="1">
      <alignment horizontal="center" vertical="center"/>
    </xf>
    <xf numFmtId="0" fontId="50" fillId="0" borderId="33" xfId="0" applyFont="1" applyBorder="1" applyAlignment="1">
      <alignment horizontal="left" vertical="center" wrapText="1"/>
    </xf>
    <xf numFmtId="0" fontId="0" fillId="3" borderId="109" xfId="0" applyFill="1" applyBorder="1" applyAlignment="1">
      <alignment horizontal="center" vertical="center"/>
    </xf>
    <xf numFmtId="0" fontId="43" fillId="0" borderId="54" xfId="0" applyFont="1" applyBorder="1" applyAlignment="1">
      <alignment horizontal="left" vertical="center" wrapText="1" shrinkToFit="1"/>
    </xf>
    <xf numFmtId="0" fontId="43" fillId="0" borderId="27" xfId="0" applyFont="1" applyBorder="1" applyAlignment="1">
      <alignment horizontal="left" vertical="center" wrapText="1"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9" fillId="0" borderId="59" xfId="0" applyFont="1" applyBorder="1" applyAlignment="1">
      <alignment horizontal="center" vertical="center" shrinkToFit="1"/>
    </xf>
    <xf numFmtId="0" fontId="49" fillId="0" borderId="63" xfId="0" applyFont="1" applyBorder="1" applyAlignment="1">
      <alignment horizontal="center" vertical="center" shrinkToFit="1"/>
    </xf>
    <xf numFmtId="0" fontId="98" fillId="0" borderId="44" xfId="0" applyFont="1" applyBorder="1" applyAlignment="1">
      <alignment horizontal="center" vertical="center"/>
    </xf>
    <xf numFmtId="0" fontId="98" fillId="0" borderId="22" xfId="0" applyFont="1" applyBorder="1" applyAlignment="1">
      <alignment horizontal="center" vertical="center"/>
    </xf>
    <xf numFmtId="0" fontId="98" fillId="0" borderId="54" xfId="0" applyFont="1" applyBorder="1" applyAlignment="1">
      <alignment horizontal="left" vertical="center" wrapText="1"/>
    </xf>
    <xf numFmtId="0" fontId="98" fillId="0" borderId="27" xfId="0" applyFont="1" applyBorder="1" applyAlignment="1">
      <alignment horizontal="left" vertical="center" wrapText="1"/>
    </xf>
    <xf numFmtId="0" fontId="42" fillId="3" borderId="110" xfId="0" applyFont="1" applyFill="1" applyBorder="1" applyAlignment="1">
      <alignment horizontal="right" vertical="center" shrinkToFit="1"/>
    </xf>
    <xf numFmtId="0" fontId="42" fillId="3" borderId="111" xfId="0" applyFont="1" applyFill="1" applyBorder="1" applyAlignment="1">
      <alignment horizontal="right" vertical="center" shrinkToFit="1"/>
    </xf>
    <xf numFmtId="0" fontId="43" fillId="0" borderId="54" xfId="0" applyFont="1" applyBorder="1" applyAlignment="1">
      <alignment horizontal="left" vertical="center" wrapText="1"/>
    </xf>
    <xf numFmtId="0" fontId="43" fillId="0" borderId="27" xfId="0" applyFont="1" applyBorder="1" applyAlignment="1">
      <alignment horizontal="left" vertical="center" wrapText="1"/>
    </xf>
    <xf numFmtId="0" fontId="99" fillId="0" borderId="54" xfId="0" applyFont="1" applyBorder="1" applyAlignment="1">
      <alignment horizontal="left" vertical="center" wrapText="1"/>
    </xf>
    <xf numFmtId="0" fontId="99" fillId="0" borderId="27" xfId="0" applyFont="1" applyBorder="1" applyAlignment="1">
      <alignment horizontal="left" vertical="center" wrapText="1"/>
    </xf>
    <xf numFmtId="0" fontId="41" fillId="0" borderId="54" xfId="0" applyFont="1" applyBorder="1" applyAlignment="1">
      <alignment horizontal="left" vertical="center" wrapText="1" shrinkToFit="1"/>
    </xf>
    <xf numFmtId="0" fontId="41" fillId="0" borderId="27" xfId="0" applyFont="1" applyBorder="1" applyAlignment="1">
      <alignment horizontal="left" vertical="center" wrapText="1" shrinkToFit="1"/>
    </xf>
    <xf numFmtId="0" fontId="98" fillId="0" borderId="30" xfId="0" applyFont="1" applyBorder="1" applyAlignment="1">
      <alignment horizontal="center" vertical="center"/>
    </xf>
    <xf numFmtId="0" fontId="99" fillId="0" borderId="33" xfId="0" applyFont="1" applyBorder="1" applyAlignment="1">
      <alignment horizontal="left" vertical="center" wrapText="1"/>
    </xf>
    <xf numFmtId="0" fontId="42" fillId="3" borderId="109" xfId="0" applyFont="1" applyFill="1" applyBorder="1" applyAlignment="1">
      <alignment horizontal="right" vertical="center" shrinkToFit="1"/>
    </xf>
    <xf numFmtId="0" fontId="43" fillId="0" borderId="54" xfId="0" applyFont="1" applyBorder="1" applyAlignment="1">
      <alignment horizontal="center" vertical="center" textRotation="255" wrapText="1" shrinkToFit="1"/>
    </xf>
    <xf numFmtId="0" fontId="43" fillId="0" borderId="58" xfId="0" applyFont="1" applyBorder="1" applyAlignment="1">
      <alignment horizontal="center" vertical="center" textRotation="255" wrapText="1" shrinkToFit="1"/>
    </xf>
    <xf numFmtId="0" fontId="43" fillId="0" borderId="27" xfId="0" applyFont="1" applyBorder="1" applyAlignment="1">
      <alignment horizontal="center" vertical="center" textRotation="255" wrapText="1" shrinkToFit="1"/>
    </xf>
    <xf numFmtId="0" fontId="41" fillId="0" borderId="30" xfId="0" applyFont="1" applyBorder="1" applyAlignment="1">
      <alignment horizontal="center" vertical="center"/>
    </xf>
    <xf numFmtId="0" fontId="41" fillId="0" borderId="33" xfId="0" applyFont="1" applyBorder="1" applyAlignment="1">
      <alignment horizontal="left" vertical="center" wrapText="1" shrinkToFit="1"/>
    </xf>
    <xf numFmtId="0" fontId="42" fillId="0" borderId="33" xfId="0" applyFont="1" applyBorder="1" applyAlignment="1">
      <alignment horizontal="right" vertical="center" shrinkToFit="1"/>
    </xf>
    <xf numFmtId="0" fontId="41" fillId="0" borderId="44" xfId="0" applyFont="1" applyBorder="1" applyAlignment="1">
      <alignment horizontal="center" vertical="center"/>
    </xf>
    <xf numFmtId="0" fontId="41" fillId="0" borderId="22" xfId="0" applyFont="1" applyBorder="1" applyAlignment="1">
      <alignment horizontal="center" vertical="center"/>
    </xf>
    <xf numFmtId="0" fontId="100" fillId="0" borderId="54" xfId="0" applyFont="1" applyBorder="1" applyAlignment="1">
      <alignment horizontal="left" vertical="center" wrapText="1" shrinkToFit="1"/>
    </xf>
    <xf numFmtId="0" fontId="100" fillId="0" borderId="27" xfId="0" applyFont="1" applyBorder="1" applyAlignment="1">
      <alignment horizontal="left" vertical="center" wrapText="1" shrinkToFit="1"/>
    </xf>
    <xf numFmtId="0" fontId="100" fillId="0" borderId="33" xfId="0" applyFont="1" applyBorder="1" applyAlignment="1">
      <alignment horizontal="left" vertical="center" wrapText="1" shrinkToFit="1"/>
    </xf>
    <xf numFmtId="0" fontId="42" fillId="0" borderId="54" xfId="0" applyFont="1" applyBorder="1" applyAlignment="1">
      <alignment horizontal="center" vertical="center" shrinkToFit="1"/>
    </xf>
    <xf numFmtId="0" fontId="42" fillId="0" borderId="27" xfId="0" applyFont="1" applyBorder="1" applyAlignment="1">
      <alignment horizontal="center" vertical="center" shrinkToFit="1"/>
    </xf>
    <xf numFmtId="0" fontId="41" fillId="0" borderId="33" xfId="0" applyFont="1" applyBorder="1" applyAlignment="1">
      <alignment horizontal="left" vertical="center" wrapText="1"/>
    </xf>
    <xf numFmtId="0" fontId="41" fillId="0" borderId="54"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54" xfId="0" applyFont="1" applyFill="1" applyBorder="1" applyAlignment="1">
      <alignment horizontal="left" vertical="center" shrinkToFit="1"/>
    </xf>
    <xf numFmtId="0" fontId="41" fillId="0" borderId="27" xfId="0" applyFont="1" applyFill="1" applyBorder="1" applyAlignment="1">
      <alignment horizontal="left" vertical="center" shrinkToFit="1"/>
    </xf>
    <xf numFmtId="0" fontId="41" fillId="0" borderId="54" xfId="0" applyFont="1" applyFill="1" applyBorder="1" applyAlignment="1">
      <alignment horizontal="center" vertical="center"/>
    </xf>
    <xf numFmtId="0" fontId="41" fillId="0" borderId="27" xfId="0" applyFont="1" applyFill="1" applyBorder="1" applyAlignment="1">
      <alignment horizontal="center" vertical="center"/>
    </xf>
    <xf numFmtId="0" fontId="45" fillId="0" borderId="54" xfId="0" applyFont="1" applyFill="1" applyBorder="1" applyAlignment="1">
      <alignment horizontal="left" vertical="center" shrinkToFit="1"/>
    </xf>
    <xf numFmtId="0" fontId="45" fillId="0" borderId="27" xfId="0" applyFont="1" applyFill="1" applyBorder="1" applyAlignment="1">
      <alignment horizontal="left" vertical="center" shrinkToFit="1"/>
    </xf>
    <xf numFmtId="0" fontId="41" fillId="0" borderId="58" xfId="0" applyFont="1" applyBorder="1" applyAlignment="1">
      <alignment horizontal="center" vertical="center" shrinkToFit="1"/>
    </xf>
    <xf numFmtId="0" fontId="44" fillId="0" borderId="54" xfId="0" applyFont="1" applyBorder="1" applyAlignment="1">
      <alignment horizontal="left" vertical="center" shrinkToFit="1"/>
    </xf>
    <xf numFmtId="0" fontId="44" fillId="0" borderId="27" xfId="0" applyFont="1" applyBorder="1" applyAlignment="1">
      <alignment horizontal="left" vertical="center" shrinkToFit="1"/>
    </xf>
    <xf numFmtId="0" fontId="57" fillId="8" borderId="31" xfId="3" applyFont="1" applyFill="1" applyBorder="1" applyAlignment="1">
      <alignment horizontal="center" vertical="center" shrinkToFit="1"/>
    </xf>
    <xf numFmtId="0" fontId="57" fillId="8" borderId="29" xfId="3" applyFont="1" applyFill="1" applyBorder="1" applyAlignment="1">
      <alignment horizontal="center" vertical="center" shrinkToFit="1"/>
    </xf>
    <xf numFmtId="0" fontId="57" fillId="8" borderId="30" xfId="3" applyFont="1" applyFill="1" applyBorder="1" applyAlignment="1">
      <alignment horizontal="center" vertical="center" shrinkToFit="1"/>
    </xf>
    <xf numFmtId="176" fontId="57" fillId="8" borderId="43" xfId="3" applyNumberFormat="1" applyFont="1" applyFill="1" applyBorder="1" applyAlignment="1">
      <alignment horizontal="center" vertical="center" shrinkToFit="1"/>
    </xf>
    <xf numFmtId="176" fontId="57" fillId="8" borderId="41" xfId="3" applyNumberFormat="1" applyFont="1" applyFill="1" applyBorder="1" applyAlignment="1">
      <alignment horizontal="center" vertical="center" shrinkToFit="1"/>
    </xf>
    <xf numFmtId="176" fontId="57" fillId="8" borderId="69" xfId="3" applyNumberFormat="1" applyFont="1" applyFill="1" applyBorder="1" applyAlignment="1">
      <alignment horizontal="center" vertical="center" shrinkToFit="1"/>
    </xf>
    <xf numFmtId="176" fontId="57" fillId="8" borderId="45" xfId="3" applyNumberFormat="1" applyFont="1" applyFill="1" applyBorder="1" applyAlignment="1">
      <alignment horizontal="center" vertical="center" shrinkToFit="1"/>
    </xf>
    <xf numFmtId="176" fontId="57" fillId="8" borderId="0" xfId="3" applyNumberFormat="1" applyFont="1" applyFill="1" applyBorder="1" applyAlignment="1">
      <alignment horizontal="center" vertical="center" shrinkToFit="1"/>
    </xf>
    <xf numFmtId="176" fontId="57" fillId="8" borderId="77" xfId="3" applyNumberFormat="1" applyFont="1" applyFill="1" applyBorder="1" applyAlignment="1">
      <alignment horizontal="center" vertical="center" shrinkToFit="1"/>
    </xf>
    <xf numFmtId="176" fontId="57" fillId="8" borderId="12" xfId="3" applyNumberFormat="1" applyFont="1" applyFill="1" applyBorder="1" applyAlignment="1">
      <alignment horizontal="center" vertical="center" shrinkToFit="1"/>
    </xf>
    <xf numFmtId="176" fontId="57" fillId="8" borderId="10" xfId="3" applyNumberFormat="1" applyFont="1" applyFill="1" applyBorder="1" applyAlignment="1">
      <alignment horizontal="center" vertical="center" shrinkToFit="1"/>
    </xf>
    <xf numFmtId="176" fontId="57" fillId="8" borderId="13" xfId="3" applyNumberFormat="1" applyFont="1" applyFill="1" applyBorder="1" applyAlignment="1">
      <alignment horizontal="center" vertical="center" shrinkToFit="1"/>
    </xf>
    <xf numFmtId="0" fontId="57" fillId="8" borderId="71" xfId="3" applyFont="1" applyFill="1" applyBorder="1" applyAlignment="1">
      <alignment horizontal="center" vertical="center" shrinkToFit="1"/>
    </xf>
    <xf numFmtId="0" fontId="57" fillId="8" borderId="72" xfId="3" applyFont="1" applyFill="1" applyBorder="1" applyAlignment="1">
      <alignment horizontal="center" vertical="center" shrinkToFit="1"/>
    </xf>
    <xf numFmtId="0" fontId="57" fillId="8" borderId="73" xfId="3" applyFont="1" applyFill="1" applyBorder="1" applyAlignment="1">
      <alignment horizontal="center" vertical="center" shrinkToFit="1"/>
    </xf>
    <xf numFmtId="0" fontId="57" fillId="8" borderId="12" xfId="3" applyFont="1" applyFill="1" applyBorder="1" applyAlignment="1">
      <alignment horizontal="center" vertical="center" shrinkToFit="1"/>
    </xf>
    <xf numFmtId="0" fontId="57" fillId="8" borderId="10" xfId="3" applyFont="1" applyFill="1" applyBorder="1" applyAlignment="1">
      <alignment horizontal="center" vertical="center" shrinkToFit="1"/>
    </xf>
    <xf numFmtId="0" fontId="57" fillId="8" borderId="11" xfId="3" applyFont="1" applyFill="1" applyBorder="1" applyAlignment="1">
      <alignment horizontal="center" vertical="center" shrinkToFit="1"/>
    </xf>
    <xf numFmtId="0" fontId="57" fillId="0" borderId="31" xfId="3" applyNumberFormat="1" applyFont="1" applyFill="1" applyBorder="1" applyAlignment="1">
      <alignment horizontal="center" vertical="center"/>
    </xf>
    <xf numFmtId="0" fontId="57" fillId="0" borderId="29" xfId="3" applyNumberFormat="1" applyFont="1" applyFill="1" applyBorder="1" applyAlignment="1">
      <alignment horizontal="center" vertical="center"/>
    </xf>
    <xf numFmtId="0" fontId="57" fillId="0" borderId="30" xfId="3" applyNumberFormat="1" applyFont="1" applyFill="1" applyBorder="1" applyAlignment="1">
      <alignment horizontal="center" vertical="center"/>
    </xf>
    <xf numFmtId="0" fontId="64" fillId="8" borderId="31" xfId="3" applyFont="1" applyFill="1" applyBorder="1" applyAlignment="1">
      <alignment horizontal="center" vertical="center" shrinkToFit="1"/>
    </xf>
    <xf numFmtId="0" fontId="64" fillId="8" borderId="29" xfId="3" applyFont="1" applyFill="1" applyBorder="1" applyAlignment="1">
      <alignment horizontal="center" vertical="center" shrinkToFit="1"/>
    </xf>
    <xf numFmtId="0" fontId="64" fillId="8" borderId="30" xfId="3" applyFont="1" applyFill="1" applyBorder="1" applyAlignment="1">
      <alignment horizontal="center" vertical="center" shrinkToFit="1"/>
    </xf>
    <xf numFmtId="177" fontId="57" fillId="8" borderId="106" xfId="3" applyNumberFormat="1" applyFont="1" applyFill="1" applyBorder="1" applyAlignment="1">
      <alignment horizontal="center" vertical="center" shrinkToFit="1"/>
    </xf>
    <xf numFmtId="177" fontId="57" fillId="8" borderId="107" xfId="3" applyNumberFormat="1" applyFont="1" applyFill="1" applyBorder="1" applyAlignment="1">
      <alignment horizontal="center" vertical="center" shrinkToFit="1"/>
    </xf>
    <xf numFmtId="177" fontId="57" fillId="8" borderId="108" xfId="3" applyNumberFormat="1" applyFont="1" applyFill="1" applyBorder="1" applyAlignment="1">
      <alignment horizontal="center" vertical="center" shrinkToFit="1"/>
    </xf>
    <xf numFmtId="0" fontId="57" fillId="0" borderId="37" xfId="3" applyNumberFormat="1" applyFont="1" applyFill="1" applyBorder="1" applyAlignment="1">
      <alignment horizontal="center" vertical="center"/>
    </xf>
    <xf numFmtId="0" fontId="57" fillId="0" borderId="35" xfId="3" applyNumberFormat="1" applyFont="1" applyFill="1" applyBorder="1" applyAlignment="1">
      <alignment horizontal="center" vertical="center"/>
    </xf>
    <xf numFmtId="0" fontId="57" fillId="0" borderId="36" xfId="3" applyNumberFormat="1" applyFont="1" applyFill="1" applyBorder="1" applyAlignment="1">
      <alignment horizontal="center" vertical="center"/>
    </xf>
    <xf numFmtId="0" fontId="64" fillId="8" borderId="37" xfId="3" applyFont="1" applyFill="1" applyBorder="1" applyAlignment="1">
      <alignment horizontal="center" vertical="center" shrinkToFit="1"/>
    </xf>
    <xf numFmtId="0" fontId="64" fillId="8" borderId="35" xfId="3" applyFont="1" applyFill="1" applyBorder="1" applyAlignment="1">
      <alignment horizontal="center" vertical="center" shrinkToFit="1"/>
    </xf>
    <xf numFmtId="0" fontId="64" fillId="8" borderId="36" xfId="3" applyFont="1" applyFill="1" applyBorder="1" applyAlignment="1">
      <alignment horizontal="center" vertical="center" shrinkToFit="1"/>
    </xf>
    <xf numFmtId="0" fontId="57" fillId="8" borderId="37" xfId="3" applyFont="1" applyFill="1" applyBorder="1" applyAlignment="1">
      <alignment horizontal="center" vertical="center" shrinkToFit="1"/>
    </xf>
    <xf numFmtId="0" fontId="57" fillId="8" borderId="35" xfId="3" applyFont="1" applyFill="1" applyBorder="1" applyAlignment="1">
      <alignment horizontal="center" vertical="center" shrinkToFit="1"/>
    </xf>
    <xf numFmtId="0" fontId="57" fillId="8" borderId="36" xfId="3" applyFont="1" applyFill="1" applyBorder="1" applyAlignment="1">
      <alignment horizontal="center" vertical="center" shrinkToFit="1"/>
    </xf>
    <xf numFmtId="0" fontId="61" fillId="0" borderId="61" xfId="3" applyFont="1" applyFill="1" applyBorder="1" applyAlignment="1">
      <alignment horizontal="center" vertical="center" shrinkToFit="1"/>
    </xf>
    <xf numFmtId="0" fontId="61" fillId="0" borderId="44" xfId="3" applyFont="1" applyFill="1" applyBorder="1" applyAlignment="1">
      <alignment horizontal="center" vertical="center" shrinkToFit="1"/>
    </xf>
    <xf numFmtId="0" fontId="61" fillId="0" borderId="70" xfId="3" applyFont="1" applyFill="1" applyBorder="1" applyAlignment="1">
      <alignment horizontal="center" vertical="center" shrinkToFit="1"/>
    </xf>
    <xf numFmtId="0" fontId="61" fillId="0" borderId="46" xfId="3" applyFont="1" applyFill="1" applyBorder="1" applyAlignment="1">
      <alignment horizontal="center" vertical="center" shrinkToFit="1"/>
    </xf>
    <xf numFmtId="0" fontId="61" fillId="0" borderId="9" xfId="3" applyFont="1" applyFill="1" applyBorder="1" applyAlignment="1">
      <alignment horizontal="center" vertical="center" shrinkToFit="1"/>
    </xf>
    <xf numFmtId="0" fontId="61" fillId="0" borderId="11" xfId="3" applyFont="1" applyFill="1" applyBorder="1" applyAlignment="1">
      <alignment horizontal="center" vertical="center" shrinkToFit="1"/>
    </xf>
    <xf numFmtId="49" fontId="57" fillId="8" borderId="43" xfId="3" applyNumberFormat="1" applyFont="1" applyFill="1" applyBorder="1" applyAlignment="1">
      <alignment horizontal="center" vertical="center" shrinkToFit="1"/>
    </xf>
    <xf numFmtId="49" fontId="57" fillId="8" borderId="41" xfId="3" applyNumberFormat="1" applyFont="1" applyFill="1" applyBorder="1" applyAlignment="1">
      <alignment horizontal="center" vertical="center" shrinkToFit="1"/>
    </xf>
    <xf numFmtId="49" fontId="57" fillId="8" borderId="44" xfId="3" applyNumberFormat="1" applyFont="1" applyFill="1" applyBorder="1" applyAlignment="1">
      <alignment horizontal="center" vertical="center" shrinkToFit="1"/>
    </xf>
    <xf numFmtId="49" fontId="57" fillId="8" borderId="45" xfId="3" applyNumberFormat="1" applyFont="1" applyFill="1" applyBorder="1" applyAlignment="1">
      <alignment horizontal="center" vertical="center" shrinkToFit="1"/>
    </xf>
    <xf numFmtId="49" fontId="57" fillId="8" borderId="0" xfId="3" applyNumberFormat="1" applyFont="1" applyFill="1" applyBorder="1" applyAlignment="1">
      <alignment horizontal="center" vertical="center" shrinkToFit="1"/>
    </xf>
    <xf numFmtId="49" fontId="57" fillId="8" borderId="46" xfId="3" applyNumberFormat="1" applyFont="1" applyFill="1" applyBorder="1" applyAlignment="1">
      <alignment horizontal="center" vertical="center" shrinkToFit="1"/>
    </xf>
    <xf numFmtId="49" fontId="57" fillId="8" borderId="12" xfId="3" applyNumberFormat="1" applyFont="1" applyFill="1" applyBorder="1" applyAlignment="1">
      <alignment horizontal="center" vertical="center" shrinkToFit="1"/>
    </xf>
    <xf numFmtId="49" fontId="57" fillId="8" borderId="10" xfId="3" applyNumberFormat="1" applyFont="1" applyFill="1" applyBorder="1" applyAlignment="1">
      <alignment horizontal="center" vertical="center" shrinkToFit="1"/>
    </xf>
    <xf numFmtId="49" fontId="57" fillId="8" borderId="11" xfId="3" applyNumberFormat="1" applyFont="1" applyFill="1" applyBorder="1" applyAlignment="1">
      <alignment horizontal="center" vertical="center" shrinkToFit="1"/>
    </xf>
    <xf numFmtId="0" fontId="57" fillId="8" borderId="66" xfId="3" applyFont="1" applyFill="1" applyBorder="1" applyAlignment="1">
      <alignment horizontal="center" vertical="center" shrinkToFit="1"/>
    </xf>
    <xf numFmtId="0" fontId="57" fillId="8" borderId="67" xfId="3" applyFont="1" applyFill="1" applyBorder="1" applyAlignment="1">
      <alignment horizontal="center" vertical="center" shrinkToFit="1"/>
    </xf>
    <xf numFmtId="0" fontId="57" fillId="8" borderId="68" xfId="3" applyFont="1" applyFill="1" applyBorder="1" applyAlignment="1">
      <alignment horizontal="center" vertical="center" shrinkToFit="1"/>
    </xf>
    <xf numFmtId="176" fontId="57" fillId="8" borderId="44" xfId="3" applyNumberFormat="1" applyFont="1" applyFill="1" applyBorder="1" applyAlignment="1">
      <alignment horizontal="center" vertical="center" shrinkToFit="1"/>
    </xf>
    <xf numFmtId="176" fontId="57" fillId="8" borderId="74" xfId="3" applyNumberFormat="1" applyFont="1" applyFill="1" applyBorder="1" applyAlignment="1">
      <alignment horizontal="center" vertical="center" shrinkToFit="1"/>
    </xf>
    <xf numFmtId="176" fontId="57" fillId="8" borderId="75" xfId="3" applyNumberFormat="1" applyFont="1" applyFill="1" applyBorder="1" applyAlignment="1">
      <alignment horizontal="center" vertical="center" shrinkToFit="1"/>
    </xf>
    <xf numFmtId="176" fontId="57" fillId="8" borderId="76" xfId="3" applyNumberFormat="1" applyFont="1" applyFill="1" applyBorder="1" applyAlignment="1">
      <alignment horizontal="center" vertical="center" shrinkToFit="1"/>
    </xf>
    <xf numFmtId="176" fontId="57" fillId="8" borderId="55" xfId="3" applyNumberFormat="1" applyFont="1" applyFill="1" applyBorder="1" applyAlignment="1">
      <alignment horizontal="center" vertical="center" shrinkToFit="1"/>
    </xf>
    <xf numFmtId="176" fontId="57" fillId="8" borderId="21" xfId="3" applyNumberFormat="1" applyFont="1" applyFill="1" applyBorder="1" applyAlignment="1">
      <alignment horizontal="center" vertical="center" shrinkToFit="1"/>
    </xf>
    <xf numFmtId="176" fontId="57" fillId="8" borderId="65" xfId="3" applyNumberFormat="1" applyFont="1" applyFill="1" applyBorder="1" applyAlignment="1">
      <alignment horizontal="center" vertical="center" shrinkToFit="1"/>
    </xf>
    <xf numFmtId="0" fontId="57" fillId="8" borderId="55" xfId="3" applyFont="1" applyFill="1" applyBorder="1" applyAlignment="1">
      <alignment horizontal="center" vertical="center" shrinkToFit="1"/>
    </xf>
    <xf numFmtId="0" fontId="57" fillId="8" borderId="21" xfId="3" applyFont="1" applyFill="1" applyBorder="1" applyAlignment="1">
      <alignment horizontal="center" vertical="center" shrinkToFit="1"/>
    </xf>
    <xf numFmtId="0" fontId="57" fillId="8" borderId="22" xfId="3" applyFont="1" applyFill="1" applyBorder="1" applyAlignment="1">
      <alignment horizontal="center" vertical="center" shrinkToFit="1"/>
    </xf>
    <xf numFmtId="177" fontId="57" fillId="8" borderId="78" xfId="3" applyNumberFormat="1" applyFont="1" applyFill="1" applyBorder="1" applyAlignment="1">
      <alignment horizontal="center" vertical="center" shrinkToFit="1"/>
    </xf>
    <xf numFmtId="177" fontId="57" fillId="8" borderId="79" xfId="3" applyNumberFormat="1" applyFont="1" applyFill="1" applyBorder="1" applyAlignment="1">
      <alignment horizontal="center" vertical="center" shrinkToFit="1"/>
    </xf>
    <xf numFmtId="177" fontId="57" fillId="8" borderId="80" xfId="3" applyNumberFormat="1" applyFont="1" applyFill="1" applyBorder="1" applyAlignment="1">
      <alignment horizontal="center" vertical="center" shrinkToFit="1"/>
    </xf>
    <xf numFmtId="0" fontId="61" fillId="0" borderId="20" xfId="3" applyFont="1" applyFill="1" applyBorder="1" applyAlignment="1">
      <alignment horizontal="center" vertical="center" shrinkToFit="1"/>
    </xf>
    <xf numFmtId="0" fontId="61" fillId="0" borderId="22" xfId="3" applyFont="1" applyFill="1" applyBorder="1" applyAlignment="1">
      <alignment horizontal="center" vertical="center" shrinkToFit="1"/>
    </xf>
    <xf numFmtId="49" fontId="57" fillId="8" borderId="55" xfId="3" applyNumberFormat="1" applyFont="1" applyFill="1" applyBorder="1" applyAlignment="1">
      <alignment horizontal="center" vertical="center" shrinkToFit="1"/>
    </xf>
    <xf numFmtId="49" fontId="57" fillId="8" borderId="21" xfId="3" applyNumberFormat="1" applyFont="1" applyFill="1" applyBorder="1" applyAlignment="1">
      <alignment horizontal="center" vertical="center" shrinkToFit="1"/>
    </xf>
    <xf numFmtId="49" fontId="57" fillId="8" borderId="22" xfId="3" applyNumberFormat="1" applyFont="1" applyFill="1" applyBorder="1" applyAlignment="1">
      <alignment horizontal="center" vertical="center" shrinkToFit="1"/>
    </xf>
    <xf numFmtId="0" fontId="63" fillId="0" borderId="7" xfId="3" applyFont="1" applyBorder="1" applyAlignment="1">
      <alignment horizontal="center" vertical="center" wrapText="1"/>
    </xf>
    <xf numFmtId="0" fontId="63" fillId="0" borderId="5" xfId="3" applyFont="1" applyBorder="1" applyAlignment="1">
      <alignment horizontal="center" vertical="center" wrapText="1"/>
    </xf>
    <xf numFmtId="0" fontId="63" fillId="0" borderId="6" xfId="3" applyFont="1" applyBorder="1" applyAlignment="1">
      <alignment horizontal="center" vertical="center" wrapText="1"/>
    </xf>
    <xf numFmtId="0" fontId="63" fillId="0" borderId="55" xfId="3" applyFont="1" applyBorder="1" applyAlignment="1">
      <alignment horizontal="center" vertical="center" wrapText="1"/>
    </xf>
    <xf numFmtId="0" fontId="63" fillId="0" borderId="21" xfId="3" applyFont="1" applyBorder="1" applyAlignment="1">
      <alignment horizontal="center" vertical="center" wrapText="1"/>
    </xf>
    <xf numFmtId="0" fontId="63" fillId="0" borderId="22" xfId="3" applyFont="1" applyBorder="1" applyAlignment="1">
      <alignment horizontal="center" vertical="center" wrapText="1"/>
    </xf>
    <xf numFmtId="0" fontId="61" fillId="0" borderId="7" xfId="3" applyFont="1" applyBorder="1" applyAlignment="1">
      <alignment horizontal="center" vertical="center"/>
    </xf>
    <xf numFmtId="0" fontId="61" fillId="0" borderId="5" xfId="3" applyFont="1" applyBorder="1" applyAlignment="1">
      <alignment horizontal="center" vertical="center"/>
    </xf>
    <xf numFmtId="0" fontId="61" fillId="0" borderId="8" xfId="3" applyFont="1" applyBorder="1" applyAlignment="1">
      <alignment horizontal="center" vertical="center"/>
    </xf>
    <xf numFmtId="0" fontId="61" fillId="0" borderId="55" xfId="3" applyFont="1" applyBorder="1" applyAlignment="1">
      <alignment horizontal="center" vertical="center"/>
    </xf>
    <xf numFmtId="0" fontId="61" fillId="0" borderId="21" xfId="3" applyFont="1" applyBorder="1" applyAlignment="1">
      <alignment horizontal="center" vertical="center"/>
    </xf>
    <xf numFmtId="0" fontId="61" fillId="0" borderId="65" xfId="3" applyFont="1" applyBorder="1" applyAlignment="1">
      <alignment horizontal="center" vertical="center"/>
    </xf>
    <xf numFmtId="0" fontId="61" fillId="0" borderId="4" xfId="3" applyFont="1" applyBorder="1" applyAlignment="1">
      <alignment horizontal="center" vertical="center" textRotation="255" shrinkToFit="1"/>
    </xf>
    <xf numFmtId="0" fontId="61" fillId="0" borderId="6" xfId="3" applyFont="1" applyBorder="1" applyAlignment="1">
      <alignment horizontal="center" vertical="center" textRotation="255" shrinkToFit="1"/>
    </xf>
    <xf numFmtId="0" fontId="61" fillId="0" borderId="20" xfId="3" applyFont="1" applyBorder="1" applyAlignment="1">
      <alignment horizontal="center" vertical="center" textRotation="255" shrinkToFit="1"/>
    </xf>
    <xf numFmtId="0" fontId="61" fillId="0" borderId="22" xfId="3" applyFont="1" applyBorder="1" applyAlignment="1">
      <alignment horizontal="center" vertical="center" textRotation="255" shrinkToFit="1"/>
    </xf>
    <xf numFmtId="0" fontId="61" fillId="0" borderId="7" xfId="3" applyFont="1" applyBorder="1" applyAlignment="1">
      <alignment horizontal="center" vertical="center" wrapText="1" shrinkToFit="1"/>
    </xf>
    <xf numFmtId="0" fontId="61" fillId="0" borderId="5" xfId="3" applyFont="1" applyBorder="1" applyAlignment="1">
      <alignment horizontal="center" vertical="center" shrinkToFit="1"/>
    </xf>
    <xf numFmtId="0" fontId="61" fillId="0" borderId="6" xfId="3" applyFont="1" applyBorder="1" applyAlignment="1">
      <alignment horizontal="center" vertical="center" shrinkToFit="1"/>
    </xf>
    <xf numFmtId="0" fontId="61" fillId="0" borderId="55" xfId="3" applyFont="1" applyBorder="1" applyAlignment="1">
      <alignment horizontal="center" vertical="center" shrinkToFit="1"/>
    </xf>
    <xf numFmtId="0" fontId="61" fillId="0" borderId="21" xfId="3" applyFont="1" applyBorder="1" applyAlignment="1">
      <alignment horizontal="center" vertical="center" shrinkToFit="1"/>
    </xf>
    <xf numFmtId="0" fontId="61" fillId="0" borderId="22" xfId="3" applyFont="1" applyBorder="1" applyAlignment="1">
      <alignment horizontal="center" vertical="center" shrinkToFit="1"/>
    </xf>
    <xf numFmtId="0" fontId="61" fillId="0" borderId="7" xfId="3" applyFont="1" applyBorder="1" applyAlignment="1">
      <alignment horizontal="center" vertical="center" wrapText="1"/>
    </xf>
    <xf numFmtId="0" fontId="61" fillId="0" borderId="5" xfId="3" applyFont="1" applyBorder="1" applyAlignment="1">
      <alignment horizontal="center" vertical="center" wrapText="1"/>
    </xf>
    <xf numFmtId="0" fontId="61" fillId="0" borderId="6" xfId="3" applyFont="1" applyBorder="1" applyAlignment="1">
      <alignment horizontal="center" vertical="center" wrapText="1"/>
    </xf>
    <xf numFmtId="0" fontId="61" fillId="0" borderId="55" xfId="3" applyFont="1" applyBorder="1" applyAlignment="1">
      <alignment horizontal="center" vertical="center" wrapText="1"/>
    </xf>
    <xf numFmtId="0" fontId="61" fillId="0" borderId="21" xfId="3" applyFont="1" applyBorder="1" applyAlignment="1">
      <alignment horizontal="center" vertical="center" wrapText="1"/>
    </xf>
    <xf numFmtId="0" fontId="61" fillId="0" borderId="22" xfId="3" applyFont="1" applyBorder="1" applyAlignment="1">
      <alignment horizontal="center" vertical="center" wrapText="1"/>
    </xf>
    <xf numFmtId="0" fontId="61" fillId="0" borderId="6" xfId="3" applyFont="1" applyBorder="1" applyAlignment="1">
      <alignment horizontal="center" vertical="center"/>
    </xf>
    <xf numFmtId="0" fontId="61" fillId="0" borderId="22" xfId="3" applyFont="1" applyBorder="1" applyAlignment="1">
      <alignment horizontal="center" vertical="center"/>
    </xf>
    <xf numFmtId="0" fontId="19" fillId="7" borderId="31"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6" fillId="0" borderId="31" xfId="0" applyNumberFormat="1" applyFont="1" applyFill="1" applyBorder="1" applyAlignment="1">
      <alignment horizontal="left" vertical="center" shrinkToFit="1"/>
    </xf>
    <xf numFmtId="0" fontId="16" fillId="0" borderId="29" xfId="0" applyNumberFormat="1" applyFont="1" applyFill="1" applyBorder="1" applyAlignment="1">
      <alignment horizontal="left" vertical="center" shrinkToFit="1"/>
    </xf>
    <xf numFmtId="0" fontId="16" fillId="0" borderId="30" xfId="0" applyNumberFormat="1" applyFont="1" applyFill="1" applyBorder="1" applyAlignment="1">
      <alignment horizontal="left" vertical="center" shrinkToFit="1"/>
    </xf>
    <xf numFmtId="0" fontId="19" fillId="7" borderId="0" xfId="0" applyFont="1" applyFill="1" applyBorder="1" applyAlignment="1">
      <alignment horizontal="center" vertical="center"/>
    </xf>
    <xf numFmtId="0" fontId="58" fillId="0" borderId="0" xfId="3" applyFont="1" applyFill="1" applyBorder="1" applyAlignment="1">
      <alignment horizontal="center" vertical="center"/>
    </xf>
    <xf numFmtId="0" fontId="76" fillId="3" borderId="54" xfId="3" applyFont="1" applyFill="1" applyBorder="1" applyAlignment="1">
      <alignment horizontal="center" vertical="center" textRotation="255"/>
    </xf>
    <xf numFmtId="0" fontId="76" fillId="3" borderId="58" xfId="3" applyFont="1" applyFill="1" applyBorder="1" applyAlignment="1">
      <alignment horizontal="center" vertical="center" textRotation="255"/>
    </xf>
    <xf numFmtId="0" fontId="76" fillId="3" borderId="27" xfId="3" applyFont="1" applyFill="1" applyBorder="1" applyAlignment="1">
      <alignment horizontal="center" vertical="center" textRotation="255"/>
    </xf>
    <xf numFmtId="0" fontId="57" fillId="8" borderId="43" xfId="3" applyFont="1" applyFill="1" applyBorder="1" applyAlignment="1">
      <alignment horizontal="center" vertical="center" shrinkToFit="1"/>
    </xf>
    <xf numFmtId="0" fontId="57" fillId="8" borderId="41" xfId="3" applyFont="1" applyFill="1" applyBorder="1" applyAlignment="1">
      <alignment horizontal="center" vertical="center" shrinkToFit="1"/>
    </xf>
    <xf numFmtId="0" fontId="57" fillId="8" borderId="44" xfId="3" applyFont="1" applyFill="1" applyBorder="1" applyAlignment="1">
      <alignment horizontal="center" vertical="center" shrinkToFit="1"/>
    </xf>
    <xf numFmtId="0" fontId="71" fillId="0" borderId="81" xfId="3" applyFont="1" applyBorder="1" applyAlignment="1">
      <alignment horizontal="center" vertical="center" shrinkToFit="1"/>
    </xf>
    <xf numFmtId="0" fontId="71" fillId="0" borderId="24" xfId="3" applyFont="1" applyBorder="1" applyAlignment="1">
      <alignment horizontal="center" vertical="center" shrinkToFit="1"/>
    </xf>
    <xf numFmtId="0" fontId="71" fillId="0" borderId="25" xfId="3" applyFont="1" applyBorder="1" applyAlignment="1">
      <alignment horizontal="center" vertical="center" shrinkToFit="1"/>
    </xf>
    <xf numFmtId="0" fontId="72" fillId="0" borderId="23" xfId="3" applyFont="1" applyFill="1" applyBorder="1" applyAlignment="1">
      <alignment horizontal="center" vertical="center"/>
    </xf>
    <xf numFmtId="0" fontId="72" fillId="0" borderId="24" xfId="3" applyFont="1" applyFill="1" applyBorder="1" applyAlignment="1">
      <alignment horizontal="center" vertical="center"/>
    </xf>
    <xf numFmtId="0" fontId="72" fillId="0" borderId="26" xfId="3" applyFont="1" applyFill="1" applyBorder="1" applyAlignment="1">
      <alignment horizontal="center" vertical="center"/>
    </xf>
    <xf numFmtId="0" fontId="71" fillId="0" borderId="28" xfId="3" applyFont="1" applyBorder="1" applyAlignment="1">
      <alignment horizontal="center" vertical="center" shrinkToFit="1"/>
    </xf>
    <xf numFmtId="0" fontId="71" fillId="0" borderId="29" xfId="3" applyFont="1" applyBorder="1" applyAlignment="1">
      <alignment horizontal="center" vertical="center" shrinkToFit="1"/>
    </xf>
    <xf numFmtId="0" fontId="71" fillId="0" borderId="30" xfId="3" applyFont="1" applyBorder="1" applyAlignment="1">
      <alignment horizontal="center" vertical="center" shrinkToFit="1"/>
    </xf>
    <xf numFmtId="0" fontId="72" fillId="3" borderId="31" xfId="3" applyFont="1" applyFill="1" applyBorder="1" applyAlignment="1">
      <alignment horizontal="center" vertical="center"/>
    </xf>
    <xf numFmtId="0" fontId="72" fillId="3" borderId="29" xfId="3" applyFont="1" applyFill="1" applyBorder="1" applyAlignment="1">
      <alignment horizontal="center" vertical="center"/>
    </xf>
    <xf numFmtId="0" fontId="72" fillId="3" borderId="32" xfId="3" applyFont="1" applyFill="1" applyBorder="1" applyAlignment="1">
      <alignment horizontal="center" vertical="center"/>
    </xf>
    <xf numFmtId="0" fontId="71" fillId="0" borderId="9" xfId="3" applyFont="1" applyBorder="1" applyAlignment="1">
      <alignment horizontal="center" vertical="center" shrinkToFit="1"/>
    </xf>
    <xf numFmtId="0" fontId="71" fillId="0" borderId="10" xfId="3" applyFont="1" applyBorder="1" applyAlignment="1">
      <alignment horizontal="center" vertical="center" shrinkToFit="1"/>
    </xf>
    <xf numFmtId="0" fontId="71" fillId="0" borderId="11" xfId="3" applyFont="1" applyBorder="1" applyAlignment="1">
      <alignment horizontal="center" vertical="center" shrinkToFit="1"/>
    </xf>
    <xf numFmtId="0" fontId="70" fillId="0" borderId="37" xfId="3" applyFont="1" applyFill="1" applyBorder="1" applyAlignment="1">
      <alignment horizontal="center" vertical="center"/>
    </xf>
    <xf numFmtId="0" fontId="70" fillId="0" borderId="35" xfId="3" applyFont="1" applyFill="1" applyBorder="1" applyAlignment="1">
      <alignment horizontal="center" vertical="center"/>
    </xf>
    <xf numFmtId="0" fontId="70" fillId="0" borderId="38" xfId="3" applyFont="1" applyFill="1" applyBorder="1" applyAlignment="1">
      <alignment horizontal="center" vertical="center"/>
    </xf>
    <xf numFmtId="0" fontId="72" fillId="3" borderId="33" xfId="3" applyFont="1" applyFill="1" applyBorder="1" applyAlignment="1">
      <alignment horizontal="center" vertical="center"/>
    </xf>
    <xf numFmtId="0" fontId="72" fillId="3" borderId="51" xfId="3" applyFont="1" applyFill="1" applyBorder="1" applyAlignment="1">
      <alignment horizontal="center" vertical="center"/>
    </xf>
    <xf numFmtId="0" fontId="19" fillId="8" borderId="33" xfId="0" applyFont="1" applyFill="1" applyBorder="1" applyAlignment="1">
      <alignment horizontal="left" vertical="center"/>
    </xf>
    <xf numFmtId="0" fontId="19" fillId="0" borderId="33" xfId="0" applyFont="1" applyFill="1" applyBorder="1" applyAlignment="1">
      <alignment horizontal="center" vertical="center"/>
    </xf>
    <xf numFmtId="0" fontId="64" fillId="8" borderId="33" xfId="3" applyFont="1" applyFill="1" applyBorder="1" applyAlignment="1">
      <alignment horizontal="center" vertical="center" shrinkToFit="1"/>
    </xf>
    <xf numFmtId="0" fontId="64" fillId="8" borderId="71" xfId="3" applyFont="1" applyFill="1" applyBorder="1" applyAlignment="1">
      <alignment horizontal="center" vertical="center" shrinkToFit="1"/>
    </xf>
    <xf numFmtId="0" fontId="64" fillId="8" borderId="72" xfId="3" applyFont="1" applyFill="1" applyBorder="1" applyAlignment="1">
      <alignment horizontal="center" vertical="center" shrinkToFit="1"/>
    </xf>
    <xf numFmtId="0" fontId="64" fillId="8" borderId="73" xfId="3" applyFont="1" applyFill="1" applyBorder="1" applyAlignment="1">
      <alignment horizontal="center" vertical="center" shrinkToFit="1"/>
    </xf>
    <xf numFmtId="0" fontId="64" fillId="8" borderId="55" xfId="3" applyFont="1" applyFill="1" applyBorder="1" applyAlignment="1">
      <alignment horizontal="center" vertical="center" shrinkToFit="1"/>
    </xf>
    <xf numFmtId="0" fontId="64" fillId="8" borderId="21" xfId="3" applyFont="1" applyFill="1" applyBorder="1" applyAlignment="1">
      <alignment horizontal="center" vertical="center" shrinkToFit="1"/>
    </xf>
    <xf numFmtId="0" fontId="64" fillId="8" borderId="22" xfId="3" applyFont="1" applyFill="1" applyBorder="1" applyAlignment="1">
      <alignment horizontal="center" vertical="center" shrinkToFit="1"/>
    </xf>
    <xf numFmtId="177" fontId="64" fillId="8" borderId="78" xfId="3" applyNumberFormat="1" applyFont="1" applyFill="1" applyBorder="1" applyAlignment="1">
      <alignment horizontal="center" vertical="center" shrinkToFit="1"/>
    </xf>
    <xf numFmtId="177" fontId="64" fillId="8" borderId="79" xfId="3" applyNumberFormat="1" applyFont="1" applyFill="1" applyBorder="1" applyAlignment="1">
      <alignment horizontal="center" vertical="center" shrinkToFit="1"/>
    </xf>
    <xf numFmtId="177" fontId="64" fillId="8" borderId="80" xfId="3" applyNumberFormat="1" applyFont="1" applyFill="1" applyBorder="1" applyAlignment="1">
      <alignment horizontal="center" vertical="center" shrinkToFit="1"/>
    </xf>
    <xf numFmtId="0" fontId="64" fillId="8" borderId="66" xfId="3" applyFont="1" applyFill="1" applyBorder="1" applyAlignment="1">
      <alignment horizontal="center" vertical="center" shrinkToFit="1"/>
    </xf>
    <xf numFmtId="0" fontId="64" fillId="8" borderId="67" xfId="3" applyFont="1" applyFill="1" applyBorder="1" applyAlignment="1">
      <alignment horizontal="center" vertical="center" shrinkToFit="1"/>
    </xf>
    <xf numFmtId="0" fontId="64" fillId="8" borderId="68" xfId="3" applyFont="1" applyFill="1" applyBorder="1" applyAlignment="1">
      <alignment horizontal="center" vertical="center" shrinkToFit="1"/>
    </xf>
    <xf numFmtId="176" fontId="64" fillId="8" borderId="43" xfId="3" applyNumberFormat="1" applyFont="1" applyFill="1" applyBorder="1" applyAlignment="1">
      <alignment horizontal="center" vertical="center" shrinkToFit="1"/>
    </xf>
    <xf numFmtId="176" fontId="64" fillId="8" borderId="41" xfId="3" applyNumberFormat="1" applyFont="1" applyFill="1" applyBorder="1" applyAlignment="1">
      <alignment horizontal="center" vertical="center" shrinkToFit="1"/>
    </xf>
    <xf numFmtId="176" fontId="64" fillId="8" borderId="44" xfId="3" applyNumberFormat="1" applyFont="1" applyFill="1" applyBorder="1" applyAlignment="1">
      <alignment horizontal="center" vertical="center" shrinkToFit="1"/>
    </xf>
    <xf numFmtId="176" fontId="64" fillId="8" borderId="74" xfId="3" applyNumberFormat="1" applyFont="1" applyFill="1" applyBorder="1" applyAlignment="1">
      <alignment horizontal="center" vertical="center" shrinkToFit="1"/>
    </xf>
    <xf numFmtId="176" fontId="64" fillId="8" borderId="75" xfId="3" applyNumberFormat="1" applyFont="1" applyFill="1" applyBorder="1" applyAlignment="1">
      <alignment horizontal="center" vertical="center" shrinkToFit="1"/>
    </xf>
    <xf numFmtId="176" fontId="64" fillId="8" borderId="76" xfId="3" applyNumberFormat="1" applyFont="1" applyFill="1" applyBorder="1" applyAlignment="1">
      <alignment horizontal="center" vertical="center" shrinkToFit="1"/>
    </xf>
    <xf numFmtId="0" fontId="61" fillId="0" borderId="8" xfId="3" applyFont="1" applyBorder="1" applyAlignment="1">
      <alignment horizontal="center" vertical="center" wrapText="1"/>
    </xf>
    <xf numFmtId="0" fontId="61" fillId="0" borderId="65" xfId="3" applyFont="1" applyBorder="1" applyAlignment="1">
      <alignment horizontal="center" vertical="center" wrapText="1"/>
    </xf>
    <xf numFmtId="0" fontId="60" fillId="0" borderId="7" xfId="3" applyFont="1" applyBorder="1" applyAlignment="1">
      <alignment horizontal="center" vertical="center" wrapText="1" shrinkToFit="1"/>
    </xf>
    <xf numFmtId="0" fontId="60" fillId="0" borderId="5" xfId="3" applyFont="1" applyBorder="1" applyAlignment="1">
      <alignment horizontal="center" vertical="center" shrinkToFit="1"/>
    </xf>
    <xf numFmtId="0" fontId="60" fillId="0" borderId="6" xfId="3" applyFont="1" applyBorder="1" applyAlignment="1">
      <alignment horizontal="center" vertical="center" shrinkToFit="1"/>
    </xf>
    <xf numFmtId="0" fontId="60" fillId="0" borderId="55" xfId="3" applyFont="1" applyBorder="1" applyAlignment="1">
      <alignment horizontal="center" vertical="center" shrinkToFit="1"/>
    </xf>
    <xf numFmtId="0" fontId="60" fillId="0" borderId="21" xfId="3" applyFont="1" applyBorder="1" applyAlignment="1">
      <alignment horizontal="center" vertical="center" shrinkToFit="1"/>
    </xf>
    <xf numFmtId="0" fontId="60" fillId="0" borderId="22" xfId="3" applyFont="1" applyBorder="1" applyAlignment="1">
      <alignment horizontal="center" vertical="center" shrinkToFit="1"/>
    </xf>
    <xf numFmtId="0" fontId="82" fillId="0" borderId="0" xfId="7" applyFont="1" applyAlignment="1">
      <alignment horizontal="left" vertical="center" wrapText="1"/>
    </xf>
    <xf numFmtId="0" fontId="57" fillId="8" borderId="62" xfId="7" applyFont="1" applyFill="1" applyBorder="1" applyAlignment="1" applyProtection="1">
      <alignment horizontal="center" vertical="center" wrapText="1"/>
      <protection locked="0"/>
    </xf>
    <xf numFmtId="0" fontId="57" fillId="8" borderId="60" xfId="7" applyFont="1" applyFill="1" applyBorder="1" applyAlignment="1" applyProtection="1">
      <alignment horizontal="center" vertical="center" wrapText="1"/>
      <protection locked="0"/>
    </xf>
    <xf numFmtId="0" fontId="57" fillId="8" borderId="37" xfId="7" applyFont="1" applyFill="1" applyBorder="1" applyAlignment="1" applyProtection="1">
      <alignment horizontal="left" vertical="center" shrinkToFit="1"/>
      <protection locked="0"/>
    </xf>
    <xf numFmtId="0" fontId="57" fillId="8" borderId="35" xfId="7" applyFont="1" applyFill="1" applyBorder="1" applyAlignment="1" applyProtection="1">
      <alignment horizontal="left" vertical="center" shrinkToFit="1"/>
      <protection locked="0"/>
    </xf>
    <xf numFmtId="0" fontId="57" fillId="8" borderId="36" xfId="7" applyFont="1" applyFill="1" applyBorder="1" applyAlignment="1" applyProtection="1">
      <alignment horizontal="left" vertical="center" shrinkToFit="1"/>
      <protection locked="0"/>
    </xf>
    <xf numFmtId="0" fontId="79" fillId="0" borderId="14" xfId="7" applyFont="1" applyBorder="1" applyAlignment="1">
      <alignment horizontal="center" vertical="center" wrapText="1"/>
    </xf>
    <xf numFmtId="0" fontId="79" fillId="0" borderId="15" xfId="7" applyFont="1" applyBorder="1" applyAlignment="1">
      <alignment horizontal="center" vertical="center" wrapText="1"/>
    </xf>
    <xf numFmtId="0" fontId="61" fillId="0" borderId="0" xfId="7" applyFont="1" applyBorder="1" applyAlignment="1">
      <alignment horizontal="right" vertical="center" wrapText="1"/>
    </xf>
    <xf numFmtId="0" fontId="91" fillId="0" borderId="0" xfId="7" applyFont="1" applyAlignment="1">
      <alignment horizontal="left" vertical="center" wrapText="1"/>
    </xf>
    <xf numFmtId="0" fontId="79" fillId="0" borderId="85" xfId="7" applyFont="1" applyBorder="1" applyAlignment="1">
      <alignment horizontal="center" vertical="center"/>
    </xf>
    <xf numFmtId="0" fontId="79" fillId="0" borderId="83" xfId="7" applyFont="1" applyBorder="1" applyAlignment="1">
      <alignment horizontal="center" vertical="center"/>
    </xf>
    <xf numFmtId="0" fontId="57" fillId="8" borderId="43" xfId="7" applyFont="1" applyFill="1" applyBorder="1" applyAlignment="1" applyProtection="1">
      <alignment horizontal="center" vertical="center" shrinkToFit="1"/>
      <protection locked="0"/>
    </xf>
    <xf numFmtId="0" fontId="57" fillId="8" borderId="41" xfId="7" applyFont="1" applyFill="1" applyBorder="1" applyAlignment="1" applyProtection="1">
      <alignment horizontal="center" vertical="center" shrinkToFit="1"/>
      <protection locked="0"/>
    </xf>
    <xf numFmtId="0" fontId="57" fillId="8" borderId="44" xfId="7" applyFont="1" applyFill="1" applyBorder="1" applyAlignment="1" applyProtection="1">
      <alignment horizontal="center" vertical="center" shrinkToFit="1"/>
      <protection locked="0"/>
    </xf>
    <xf numFmtId="0" fontId="57" fillId="8" borderId="12" xfId="7" applyFont="1" applyFill="1" applyBorder="1" applyAlignment="1" applyProtection="1">
      <alignment horizontal="center" vertical="center" shrinkToFit="1"/>
      <protection locked="0"/>
    </xf>
    <xf numFmtId="0" fontId="57" fillId="8" borderId="10" xfId="7" applyFont="1" applyFill="1" applyBorder="1" applyAlignment="1" applyProtection="1">
      <alignment horizontal="center" vertical="center" shrinkToFit="1"/>
      <protection locked="0"/>
    </xf>
    <xf numFmtId="0" fontId="57" fillId="8" borderId="11" xfId="7" applyFont="1" applyFill="1" applyBorder="1" applyAlignment="1" applyProtection="1">
      <alignment horizontal="center" vertical="center" shrinkToFit="1"/>
      <protection locked="0"/>
    </xf>
    <xf numFmtId="0" fontId="57" fillId="8" borderId="31" xfId="7" applyFont="1" applyFill="1" applyBorder="1" applyAlignment="1" applyProtection="1">
      <alignment horizontal="left" vertical="center" shrinkToFit="1"/>
      <protection locked="0"/>
    </xf>
    <xf numFmtId="0" fontId="57" fillId="8" borderId="29" xfId="7" applyFont="1" applyFill="1" applyBorder="1" applyAlignment="1" applyProtection="1">
      <alignment horizontal="left" vertical="center" shrinkToFit="1"/>
      <protection locked="0"/>
    </xf>
    <xf numFmtId="0" fontId="57" fillId="8" borderId="30" xfId="7" applyFont="1" applyFill="1" applyBorder="1" applyAlignment="1" applyProtection="1">
      <alignment horizontal="left" vertical="center" shrinkToFit="1"/>
      <protection locked="0"/>
    </xf>
    <xf numFmtId="176" fontId="57" fillId="8" borderId="43" xfId="7" applyNumberFormat="1" applyFont="1" applyFill="1" applyBorder="1" applyAlignment="1" applyProtection="1">
      <alignment horizontal="center" vertical="center" shrinkToFit="1"/>
      <protection locked="0"/>
    </xf>
    <xf numFmtId="176" fontId="57" fillId="8" borderId="41" xfId="7" applyNumberFormat="1" applyFont="1" applyFill="1" applyBorder="1" applyAlignment="1" applyProtection="1">
      <alignment horizontal="center" vertical="center" shrinkToFit="1"/>
      <protection locked="0"/>
    </xf>
    <xf numFmtId="176" fontId="57" fillId="8" borderId="44" xfId="7" applyNumberFormat="1" applyFont="1" applyFill="1" applyBorder="1" applyAlignment="1" applyProtection="1">
      <alignment horizontal="center" vertical="center" shrinkToFit="1"/>
      <protection locked="0"/>
    </xf>
    <xf numFmtId="176" fontId="57" fillId="8" borderId="12" xfId="7" applyNumberFormat="1" applyFont="1" applyFill="1" applyBorder="1" applyAlignment="1" applyProtection="1">
      <alignment horizontal="center" vertical="center" shrinkToFit="1"/>
      <protection locked="0"/>
    </xf>
    <xf numFmtId="176" fontId="57" fillId="8" borderId="10" xfId="7" applyNumberFormat="1" applyFont="1" applyFill="1" applyBorder="1" applyAlignment="1" applyProtection="1">
      <alignment horizontal="center" vertical="center" shrinkToFit="1"/>
      <protection locked="0"/>
    </xf>
    <xf numFmtId="176" fontId="57" fillId="8" borderId="11" xfId="7" applyNumberFormat="1" applyFont="1" applyFill="1" applyBorder="1" applyAlignment="1" applyProtection="1">
      <alignment horizontal="center" vertical="center" shrinkToFit="1"/>
      <protection locked="0"/>
    </xf>
    <xf numFmtId="0" fontId="57" fillId="8" borderId="43" xfId="7" applyFont="1" applyFill="1" applyBorder="1" applyAlignment="1" applyProtection="1">
      <alignment horizontal="center" vertical="center" wrapText="1"/>
      <protection locked="0"/>
    </xf>
    <xf numFmtId="0" fontId="57" fillId="8" borderId="41" xfId="7" applyFont="1" applyFill="1" applyBorder="1" applyAlignment="1" applyProtection="1">
      <alignment horizontal="center" vertical="center" wrapText="1"/>
      <protection locked="0"/>
    </xf>
    <xf numFmtId="0" fontId="57" fillId="8" borderId="44" xfId="7" applyFont="1" applyFill="1" applyBorder="1" applyAlignment="1" applyProtection="1">
      <alignment horizontal="center" vertical="center" wrapText="1"/>
      <protection locked="0"/>
    </xf>
    <xf numFmtId="0" fontId="57" fillId="8" borderId="55" xfId="7" applyFont="1" applyFill="1" applyBorder="1" applyAlignment="1" applyProtection="1">
      <alignment horizontal="center" vertical="center" wrapText="1"/>
      <protection locked="0"/>
    </xf>
    <xf numFmtId="0" fontId="57" fillId="8" borderId="21" xfId="7" applyFont="1" applyFill="1" applyBorder="1" applyAlignment="1" applyProtection="1">
      <alignment horizontal="center" vertical="center" wrapText="1"/>
      <protection locked="0"/>
    </xf>
    <xf numFmtId="0" fontId="57" fillId="8" borderId="22" xfId="7" applyFont="1" applyFill="1" applyBorder="1" applyAlignment="1" applyProtection="1">
      <alignment horizontal="center" vertical="center" wrapText="1"/>
      <protection locked="0"/>
    </xf>
    <xf numFmtId="0" fontId="57" fillId="8" borderId="55" xfId="7" applyFont="1" applyFill="1" applyBorder="1" applyAlignment="1" applyProtection="1">
      <alignment horizontal="left" vertical="center" shrinkToFit="1"/>
      <protection locked="0"/>
    </xf>
    <xf numFmtId="0" fontId="57" fillId="8" borderId="21" xfId="7" applyFont="1" applyFill="1" applyBorder="1" applyAlignment="1" applyProtection="1">
      <alignment horizontal="left" vertical="center" shrinkToFit="1"/>
      <protection locked="0"/>
    </xf>
    <xf numFmtId="0" fontId="57" fillId="8" borderId="22" xfId="7" applyFont="1" applyFill="1" applyBorder="1" applyAlignment="1" applyProtection="1">
      <alignment horizontal="left" vertical="center" shrinkToFit="1"/>
      <protection locked="0"/>
    </xf>
    <xf numFmtId="0" fontId="79" fillId="0" borderId="84" xfId="7" applyFont="1" applyBorder="1" applyAlignment="1">
      <alignment horizontal="center" vertical="center"/>
    </xf>
    <xf numFmtId="0" fontId="57" fillId="8" borderId="55" xfId="7" applyFont="1" applyFill="1" applyBorder="1" applyAlignment="1" applyProtection="1">
      <alignment horizontal="center" vertical="center" shrinkToFit="1"/>
      <protection locked="0"/>
    </xf>
    <xf numFmtId="0" fontId="57" fillId="8" borderId="21" xfId="7" applyFont="1" applyFill="1" applyBorder="1" applyAlignment="1" applyProtection="1">
      <alignment horizontal="center" vertical="center" shrinkToFit="1"/>
      <protection locked="0"/>
    </xf>
    <xf numFmtId="0" fontId="57" fillId="8" borderId="22" xfId="7" applyFont="1" applyFill="1" applyBorder="1" applyAlignment="1" applyProtection="1">
      <alignment horizontal="center" vertical="center" shrinkToFit="1"/>
      <protection locked="0"/>
    </xf>
    <xf numFmtId="176" fontId="57" fillId="8" borderId="55" xfId="7" applyNumberFormat="1" applyFont="1" applyFill="1" applyBorder="1" applyAlignment="1" applyProtection="1">
      <alignment horizontal="center" vertical="center" shrinkToFit="1"/>
      <protection locked="0"/>
    </xf>
    <xf numFmtId="176" fontId="57" fillId="8" borderId="21" xfId="7" applyNumberFormat="1" applyFont="1" applyFill="1" applyBorder="1" applyAlignment="1" applyProtection="1">
      <alignment horizontal="center" vertical="center" shrinkToFit="1"/>
      <protection locked="0"/>
    </xf>
    <xf numFmtId="176" fontId="57" fillId="8" borderId="22" xfId="7" applyNumberFormat="1" applyFont="1" applyFill="1" applyBorder="1" applyAlignment="1" applyProtection="1">
      <alignment horizontal="center" vertical="center" shrinkToFit="1"/>
      <protection locked="0"/>
    </xf>
    <xf numFmtId="0" fontId="57" fillId="5" borderId="55" xfId="7" applyFont="1" applyFill="1" applyBorder="1" applyAlignment="1" applyProtection="1">
      <alignment horizontal="left" vertical="center" shrinkToFit="1"/>
      <protection locked="0"/>
    </xf>
    <xf numFmtId="0" fontId="57" fillId="5" borderId="21" xfId="7" applyFont="1" applyFill="1" applyBorder="1" applyAlignment="1" applyProtection="1">
      <alignment horizontal="left" vertical="center" shrinkToFit="1"/>
      <protection locked="0"/>
    </xf>
    <xf numFmtId="0" fontId="57" fillId="5" borderId="22" xfId="7" applyFont="1" applyFill="1" applyBorder="1" applyAlignment="1" applyProtection="1">
      <alignment horizontal="left" vertical="center" shrinkToFit="1"/>
      <protection locked="0"/>
    </xf>
    <xf numFmtId="176" fontId="57" fillId="5" borderId="43" xfId="7" applyNumberFormat="1" applyFont="1" applyFill="1" applyBorder="1" applyAlignment="1" applyProtection="1">
      <alignment horizontal="center" vertical="center" shrinkToFit="1"/>
      <protection locked="0"/>
    </xf>
    <xf numFmtId="176" fontId="57" fillId="5" borderId="41" xfId="7" applyNumberFormat="1" applyFont="1" applyFill="1" applyBorder="1" applyAlignment="1" applyProtection="1">
      <alignment horizontal="center" vertical="center" shrinkToFit="1"/>
      <protection locked="0"/>
    </xf>
    <xf numFmtId="176" fontId="57" fillId="5" borderId="44" xfId="7" applyNumberFormat="1" applyFont="1" applyFill="1" applyBorder="1" applyAlignment="1" applyProtection="1">
      <alignment horizontal="center" vertical="center" shrinkToFit="1"/>
      <protection locked="0"/>
    </xf>
    <xf numFmtId="176" fontId="57" fillId="5" borderId="55" xfId="7" applyNumberFormat="1" applyFont="1" applyFill="1" applyBorder="1" applyAlignment="1" applyProtection="1">
      <alignment horizontal="center" vertical="center" shrinkToFit="1"/>
      <protection locked="0"/>
    </xf>
    <xf numFmtId="176" fontId="57" fillId="5" borderId="21" xfId="7" applyNumberFormat="1" applyFont="1" applyFill="1" applyBorder="1" applyAlignment="1" applyProtection="1">
      <alignment horizontal="center" vertical="center" shrinkToFit="1"/>
      <protection locked="0"/>
    </xf>
    <xf numFmtId="176" fontId="57" fillId="5" borderId="22" xfId="7" applyNumberFormat="1" applyFont="1" applyFill="1" applyBorder="1" applyAlignment="1" applyProtection="1">
      <alignment horizontal="center" vertical="center" shrinkToFit="1"/>
      <protection locked="0"/>
    </xf>
    <xf numFmtId="0" fontId="61" fillId="0" borderId="0" xfId="7" applyFont="1" applyAlignment="1">
      <alignment horizontal="right" vertical="center"/>
    </xf>
    <xf numFmtId="0" fontId="79" fillId="0" borderId="31" xfId="7" applyFont="1" applyBorder="1" applyAlignment="1">
      <alignment horizontal="center" vertical="center" shrinkToFit="1"/>
    </xf>
    <xf numFmtId="0" fontId="79" fillId="0" borderId="29" xfId="7" applyFont="1" applyBorder="1" applyAlignment="1">
      <alignment horizontal="center" vertical="center" shrinkToFit="1"/>
    </xf>
    <xf numFmtId="0" fontId="79" fillId="0" borderId="30" xfId="7" applyFont="1" applyBorder="1" applyAlignment="1">
      <alignment horizontal="center" vertical="center" shrinkToFit="1"/>
    </xf>
    <xf numFmtId="0" fontId="70" fillId="0" borderId="31" xfId="7" applyFont="1" applyBorder="1" applyAlignment="1">
      <alignment horizontal="left" vertical="center"/>
    </xf>
    <xf numFmtId="0" fontId="70" fillId="0" borderId="29" xfId="7" applyFont="1" applyBorder="1" applyAlignment="1">
      <alignment horizontal="left" vertical="center"/>
    </xf>
    <xf numFmtId="0" fontId="70" fillId="0" borderId="30" xfId="7" applyFont="1" applyBorder="1" applyAlignment="1">
      <alignment horizontal="left" vertical="center"/>
    </xf>
    <xf numFmtId="0" fontId="79" fillId="7" borderId="31" xfId="0" applyFont="1" applyFill="1" applyBorder="1" applyAlignment="1">
      <alignment horizontal="center" vertical="center"/>
    </xf>
    <xf numFmtId="0" fontId="79" fillId="7" borderId="29" xfId="0" applyFont="1" applyFill="1" applyBorder="1" applyAlignment="1">
      <alignment horizontal="center" vertical="center"/>
    </xf>
    <xf numFmtId="0" fontId="79" fillId="7" borderId="30" xfId="0" applyFont="1" applyFill="1" applyBorder="1" applyAlignment="1">
      <alignment horizontal="center" vertical="center"/>
    </xf>
    <xf numFmtId="0" fontId="57" fillId="0" borderId="31" xfId="7" applyFont="1" applyBorder="1" applyAlignment="1">
      <alignment horizontal="left" vertical="center" shrinkToFit="1"/>
    </xf>
    <xf numFmtId="0" fontId="57" fillId="0" borderId="29" xfId="7" applyFont="1" applyBorder="1" applyAlignment="1">
      <alignment horizontal="left" vertical="center" shrinkToFit="1"/>
    </xf>
    <xf numFmtId="0" fontId="57" fillId="0" borderId="30" xfId="7" applyFont="1" applyBorder="1" applyAlignment="1">
      <alignment horizontal="left" vertical="center" shrinkToFit="1"/>
    </xf>
    <xf numFmtId="0" fontId="70" fillId="0" borderId="0" xfId="7" applyFont="1" applyAlignment="1">
      <alignment horizontal="center" vertical="center"/>
    </xf>
    <xf numFmtId="0" fontId="62" fillId="0" borderId="59" xfId="7" applyFont="1" applyBorder="1" applyAlignment="1">
      <alignment horizontal="distributed" vertical="center" wrapText="1"/>
    </xf>
    <xf numFmtId="0" fontId="62" fillId="0" borderId="63" xfId="7" applyFont="1" applyBorder="1" applyAlignment="1">
      <alignment horizontal="distributed" vertical="center" wrapText="1"/>
    </xf>
    <xf numFmtId="0" fontId="80" fillId="0" borderId="12" xfId="7" applyFont="1" applyBorder="1" applyAlignment="1">
      <alignment horizontal="center" vertical="center"/>
    </xf>
    <xf numFmtId="0" fontId="80" fillId="0" borderId="10" xfId="7" applyFont="1" applyBorder="1" applyAlignment="1">
      <alignment horizontal="center" vertical="center"/>
    </xf>
    <xf numFmtId="0" fontId="80" fillId="0" borderId="11" xfId="7" applyFont="1" applyBorder="1" applyAlignment="1">
      <alignment horizontal="center" vertical="center"/>
    </xf>
    <xf numFmtId="0" fontId="79" fillId="0" borderId="82" xfId="7" applyFont="1" applyBorder="1" applyAlignment="1">
      <alignment horizontal="center" vertical="center"/>
    </xf>
    <xf numFmtId="0" fontId="57" fillId="10" borderId="7" xfId="7" applyFont="1" applyFill="1" applyBorder="1" applyAlignment="1" applyProtection="1">
      <alignment horizontal="center" vertical="center" shrinkToFit="1"/>
      <protection locked="0"/>
    </xf>
    <xf numFmtId="0" fontId="57" fillId="10" borderId="5" xfId="7" applyFont="1" applyFill="1" applyBorder="1" applyAlignment="1" applyProtection="1">
      <alignment horizontal="center" vertical="center" shrinkToFit="1"/>
      <protection locked="0"/>
    </xf>
    <xf numFmtId="0" fontId="57" fillId="10" borderId="6" xfId="7" applyFont="1" applyFill="1" applyBorder="1" applyAlignment="1" applyProtection="1">
      <alignment horizontal="center" vertical="center" shrinkToFit="1"/>
      <protection locked="0"/>
    </xf>
    <xf numFmtId="0" fontId="57" fillId="10" borderId="55" xfId="7" applyFont="1" applyFill="1" applyBorder="1" applyAlignment="1" applyProtection="1">
      <alignment horizontal="center" vertical="center" shrinkToFit="1"/>
      <protection locked="0"/>
    </xf>
    <xf numFmtId="0" fontId="57" fillId="10" borderId="21" xfId="7" applyFont="1" applyFill="1" applyBorder="1" applyAlignment="1" applyProtection="1">
      <alignment horizontal="center" vertical="center" shrinkToFit="1"/>
      <protection locked="0"/>
    </xf>
    <xf numFmtId="0" fontId="57" fillId="10" borderId="22" xfId="7" applyFont="1" applyFill="1" applyBorder="1" applyAlignment="1" applyProtection="1">
      <alignment horizontal="center" vertical="center" shrinkToFit="1"/>
      <protection locked="0"/>
    </xf>
    <xf numFmtId="0" fontId="57" fillId="5" borderId="23" xfId="7" applyFont="1" applyFill="1" applyBorder="1" applyAlignment="1" applyProtection="1">
      <alignment horizontal="left" vertical="center" shrinkToFit="1"/>
      <protection locked="0"/>
    </xf>
    <xf numFmtId="0" fontId="57" fillId="5" borderId="24" xfId="7" applyFont="1" applyFill="1" applyBorder="1" applyAlignment="1" applyProtection="1">
      <alignment horizontal="left" vertical="center" shrinkToFit="1"/>
      <protection locked="0"/>
    </xf>
    <xf numFmtId="0" fontId="57" fillId="5" borderId="25" xfId="7" applyFont="1" applyFill="1" applyBorder="1" applyAlignment="1" applyProtection="1">
      <alignment horizontal="left" vertical="center" shrinkToFit="1"/>
      <protection locked="0"/>
    </xf>
    <xf numFmtId="176" fontId="57" fillId="5" borderId="7" xfId="7" applyNumberFormat="1" applyFont="1" applyFill="1" applyBorder="1" applyAlignment="1" applyProtection="1">
      <alignment horizontal="center" vertical="center" shrinkToFit="1"/>
      <protection locked="0"/>
    </xf>
    <xf numFmtId="176" fontId="57" fillId="5" borderId="5" xfId="7" applyNumberFormat="1" applyFont="1" applyFill="1" applyBorder="1" applyAlignment="1" applyProtection="1">
      <alignment horizontal="center" vertical="center" shrinkToFit="1"/>
      <protection locked="0"/>
    </xf>
    <xf numFmtId="176" fontId="57" fillId="5" borderId="6" xfId="7" applyNumberFormat="1" applyFont="1" applyFill="1" applyBorder="1" applyAlignment="1" applyProtection="1">
      <alignment horizontal="center" vertical="center" shrinkToFit="1"/>
      <protection locked="0"/>
    </xf>
    <xf numFmtId="0" fontId="57" fillId="10" borderId="7" xfId="7" applyFont="1" applyFill="1" applyBorder="1" applyAlignment="1" applyProtection="1">
      <alignment horizontal="center" vertical="center" wrapText="1"/>
      <protection locked="0"/>
    </xf>
    <xf numFmtId="0" fontId="57" fillId="10" borderId="5" xfId="7" applyFont="1" applyFill="1" applyBorder="1" applyAlignment="1" applyProtection="1">
      <alignment horizontal="center" vertical="center" wrapText="1"/>
      <protection locked="0"/>
    </xf>
    <xf numFmtId="0" fontId="57" fillId="10" borderId="6" xfId="7" applyFont="1" applyFill="1" applyBorder="1" applyAlignment="1" applyProtection="1">
      <alignment horizontal="center" vertical="center" wrapText="1"/>
      <protection locked="0"/>
    </xf>
    <xf numFmtId="0" fontId="57" fillId="10" borderId="55" xfId="7" applyFont="1" applyFill="1" applyBorder="1" applyAlignment="1" applyProtection="1">
      <alignment horizontal="center" vertical="center" wrapText="1"/>
      <protection locked="0"/>
    </xf>
    <xf numFmtId="0" fontId="57" fillId="10" borderId="21" xfId="7" applyFont="1" applyFill="1" applyBorder="1" applyAlignment="1" applyProtection="1">
      <alignment horizontal="center" vertical="center" wrapText="1"/>
      <protection locked="0"/>
    </xf>
    <xf numFmtId="0" fontId="57" fillId="10" borderId="22" xfId="7" applyFont="1" applyFill="1" applyBorder="1" applyAlignment="1" applyProtection="1">
      <alignment horizontal="center" vertical="center" wrapText="1"/>
      <protection locked="0"/>
    </xf>
    <xf numFmtId="0" fontId="57" fillId="8" borderId="59" xfId="7" applyFont="1" applyFill="1" applyBorder="1" applyAlignment="1" applyProtection="1">
      <alignment horizontal="center" vertical="center" wrapText="1"/>
      <protection locked="0"/>
    </xf>
    <xf numFmtId="0" fontId="79" fillId="0" borderId="82" xfId="7" applyFont="1" applyBorder="1" applyAlignment="1">
      <alignment horizontal="center" vertical="center" textRotation="255"/>
    </xf>
    <xf numFmtId="0" fontId="79" fillId="0" borderId="83" xfId="7" applyFont="1" applyBorder="1" applyAlignment="1">
      <alignment horizontal="center" vertical="center" textRotation="255"/>
    </xf>
    <xf numFmtId="0" fontId="80" fillId="0" borderId="25" xfId="7" applyFont="1" applyBorder="1" applyAlignment="1">
      <alignment horizontal="center" vertical="center"/>
    </xf>
    <xf numFmtId="0" fontId="80" fillId="0" borderId="48" xfId="7" applyFont="1" applyBorder="1" applyAlignment="1">
      <alignment horizontal="center" vertical="center"/>
    </xf>
    <xf numFmtId="0" fontId="80" fillId="0" borderId="36" xfId="7" applyFont="1" applyBorder="1" applyAlignment="1">
      <alignment horizontal="center" vertical="center"/>
    </xf>
    <xf numFmtId="0" fontId="80" fillId="0" borderId="53" xfId="7" applyFont="1" applyBorder="1" applyAlignment="1">
      <alignment horizontal="center" vertical="center"/>
    </xf>
    <xf numFmtId="0" fontId="80" fillId="0" borderId="7" xfId="7" applyFont="1" applyBorder="1" applyAlignment="1">
      <alignment horizontal="center" vertical="center"/>
    </xf>
    <xf numFmtId="0" fontId="80" fillId="0" borderId="5" xfId="7" applyFont="1" applyBorder="1" applyAlignment="1">
      <alignment horizontal="center" vertical="center"/>
    </xf>
    <xf numFmtId="0" fontId="80" fillId="0" borderId="6" xfId="7" applyFont="1" applyBorder="1" applyAlignment="1">
      <alignment horizontal="center" vertical="center"/>
    </xf>
    <xf numFmtId="0" fontId="62" fillId="0" borderId="7" xfId="7" applyFont="1" applyBorder="1" applyAlignment="1">
      <alignment horizontal="center" vertical="center"/>
    </xf>
    <xf numFmtId="0" fontId="62" fillId="0" borderId="5" xfId="7" applyFont="1" applyBorder="1" applyAlignment="1">
      <alignment horizontal="center" vertical="center"/>
    </xf>
    <xf numFmtId="0" fontId="62" fillId="0" borderId="6" xfId="7" applyFont="1" applyBorder="1" applyAlignment="1">
      <alignment horizontal="center" vertical="center"/>
    </xf>
    <xf numFmtId="0" fontId="62" fillId="0" borderId="12" xfId="7" applyFont="1" applyBorder="1" applyAlignment="1">
      <alignment horizontal="center" vertical="center"/>
    </xf>
    <xf numFmtId="0" fontId="62" fillId="0" borderId="10" xfId="7" applyFont="1" applyBorder="1" applyAlignment="1">
      <alignment horizontal="center" vertical="center"/>
    </xf>
    <xf numFmtId="0" fontId="62" fillId="0" borderId="11" xfId="7" applyFont="1" applyBorder="1" applyAlignment="1">
      <alignment horizontal="center" vertical="center"/>
    </xf>
    <xf numFmtId="0" fontId="62" fillId="0" borderId="57" xfId="7" applyFont="1" applyBorder="1" applyAlignment="1">
      <alignment horizontal="center" vertical="center"/>
    </xf>
    <xf numFmtId="0" fontId="62" fillId="0" borderId="39" xfId="7" applyFont="1" applyBorder="1" applyAlignment="1">
      <alignment horizontal="center" vertical="center"/>
    </xf>
    <xf numFmtId="0" fontId="91" fillId="0" borderId="0" xfId="0" applyFont="1" applyAlignment="1">
      <alignment horizontal="center" vertical="center"/>
    </xf>
    <xf numFmtId="0" fontId="85" fillId="0" borderId="0" xfId="0" applyFont="1" applyFill="1" applyAlignment="1">
      <alignment horizontal="left" vertical="center" wrapText="1"/>
    </xf>
    <xf numFmtId="0" fontId="85" fillId="0" borderId="0" xfId="0" applyNumberFormat="1" applyFont="1" applyFill="1" applyAlignment="1">
      <alignment horizontal="left" vertical="center"/>
    </xf>
    <xf numFmtId="0" fontId="85" fillId="0" borderId="0" xfId="0" applyFont="1" applyAlignment="1">
      <alignment horizontal="left" vertical="top" shrinkToFit="1"/>
    </xf>
    <xf numFmtId="0" fontId="85" fillId="0" borderId="0" xfId="0" applyFont="1" applyBorder="1" applyAlignment="1">
      <alignment horizontal="right" vertical="top" indent="1" shrinkToFit="1"/>
    </xf>
    <xf numFmtId="0" fontId="85" fillId="0" borderId="0" xfId="0" applyFont="1" applyBorder="1" applyAlignment="1">
      <alignment horizontal="left" vertical="top" shrinkToFit="1"/>
    </xf>
    <xf numFmtId="0" fontId="86" fillId="0" borderId="0" xfId="0" applyFont="1" applyAlignment="1">
      <alignment vertical="center"/>
    </xf>
    <xf numFmtId="0" fontId="85" fillId="0" borderId="0" xfId="0" applyFont="1" applyBorder="1" applyAlignment="1">
      <alignment horizontal="center" vertical="center" shrinkToFit="1"/>
    </xf>
    <xf numFmtId="0" fontId="85" fillId="0" borderId="86" xfId="0" applyFont="1" applyBorder="1" applyAlignment="1">
      <alignment horizontal="center" vertical="center" shrinkToFit="1"/>
    </xf>
    <xf numFmtId="0" fontId="85" fillId="0" borderId="87" xfId="0" applyFont="1" applyBorder="1" applyAlignment="1">
      <alignment horizontal="center" vertical="center" shrinkToFit="1"/>
    </xf>
    <xf numFmtId="0" fontId="85" fillId="0" borderId="88" xfId="0" applyFont="1" applyBorder="1" applyAlignment="1">
      <alignment horizontal="center" vertical="center" shrinkToFit="1"/>
    </xf>
    <xf numFmtId="0" fontId="85" fillId="0" borderId="89" xfId="0" applyFont="1" applyBorder="1" applyAlignment="1">
      <alignment horizontal="center" vertical="center" shrinkToFit="1"/>
    </xf>
    <xf numFmtId="0" fontId="85" fillId="0" borderId="90" xfId="0" applyFont="1" applyBorder="1" applyAlignment="1">
      <alignment horizontal="center" vertical="center" wrapText="1"/>
    </xf>
    <xf numFmtId="0" fontId="85" fillId="0" borderId="92" xfId="0" applyFont="1" applyBorder="1" applyAlignment="1">
      <alignment horizontal="center" vertical="center" wrapText="1"/>
    </xf>
    <xf numFmtId="0" fontId="81" fillId="0" borderId="43" xfId="0" applyFont="1" applyBorder="1" applyAlignment="1">
      <alignment horizontal="center" vertical="center" wrapText="1"/>
    </xf>
    <xf numFmtId="0" fontId="81" fillId="0" borderId="41" xfId="0" applyFont="1" applyBorder="1" applyAlignment="1">
      <alignment horizontal="center" vertical="center" wrapText="1"/>
    </xf>
    <xf numFmtId="0" fontId="81" fillId="0" borderId="91" xfId="0" applyFont="1" applyBorder="1" applyAlignment="1">
      <alignment horizontal="center" vertical="center" wrapText="1"/>
    </xf>
    <xf numFmtId="0" fontId="81" fillId="0" borderId="55"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93" xfId="0" applyFont="1" applyBorder="1" applyAlignment="1">
      <alignment horizontal="center" vertical="center" wrapText="1"/>
    </xf>
    <xf numFmtId="0" fontId="81" fillId="0" borderId="94"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95" xfId="0" applyFont="1" applyBorder="1" applyAlignment="1">
      <alignment horizontal="center" vertical="center" wrapText="1"/>
    </xf>
    <xf numFmtId="0" fontId="81" fillId="0" borderId="96" xfId="0" applyFont="1" applyBorder="1" applyAlignment="1">
      <alignment horizontal="center" vertical="center" wrapText="1"/>
    </xf>
    <xf numFmtId="0" fontId="81" fillId="0" borderId="97" xfId="0" applyFont="1" applyBorder="1" applyAlignment="1">
      <alignment horizontal="center" vertical="center" wrapText="1"/>
    </xf>
    <xf numFmtId="0" fontId="81" fillId="0" borderId="98" xfId="0" applyFont="1" applyBorder="1" applyAlignment="1">
      <alignment horizontal="center" vertical="center" wrapText="1"/>
    </xf>
    <xf numFmtId="0" fontId="86" fillId="0" borderId="0" xfId="0" applyFont="1" applyAlignment="1">
      <alignment horizontal="center" vertical="center"/>
    </xf>
    <xf numFmtId="0" fontId="0" fillId="0" borderId="0" xfId="0" applyAlignment="1">
      <alignment horizontal="center"/>
    </xf>
    <xf numFmtId="0" fontId="103" fillId="0" borderId="70" xfId="0" applyFont="1" applyBorder="1" applyAlignment="1">
      <alignment horizontal="center"/>
    </xf>
    <xf numFmtId="0" fontId="103" fillId="0" borderId="0" xfId="0" applyFont="1" applyAlignment="1">
      <alignment horizontal="center"/>
    </xf>
    <xf numFmtId="0" fontId="103" fillId="0" borderId="77" xfId="0" applyFont="1" applyBorder="1" applyAlignment="1">
      <alignment horizontal="center"/>
    </xf>
  </cellXfs>
  <cellStyles count="10">
    <cellStyle name="ハイパーリンク" xfId="9" builtinId="8"/>
    <cellStyle name="標準" xfId="0" builtinId="0"/>
    <cellStyle name="標準 2" xfId="3" xr:uid="{00000000-0005-0000-0000-000002000000}"/>
    <cellStyle name="標準 2 2" xfId="6" xr:uid="{00000000-0005-0000-0000-000003000000}"/>
    <cellStyle name="標準 2 2 2" xfId="5" xr:uid="{00000000-0005-0000-0000-000004000000}"/>
    <cellStyle name="標準 3" xfId="7" xr:uid="{00000000-0005-0000-0000-000005000000}"/>
    <cellStyle name="標準 4" xfId="1" xr:uid="{00000000-0005-0000-0000-000006000000}"/>
    <cellStyle name="標準 6" xfId="8" xr:uid="{00000000-0005-0000-0000-000007000000}"/>
    <cellStyle name="標準_sinnseisyo kennsetu" xfId="4" xr:uid="{00000000-0005-0000-0000-000008000000}"/>
    <cellStyle name="標準_業態調書 2" xfId="2" xr:uid="{00000000-0005-0000-0000-000009000000}"/>
  </cellStyles>
  <dxfs count="3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20473</xdr:colOff>
      <xdr:row>0</xdr:row>
      <xdr:rowOff>109482</xdr:rowOff>
    </xdr:from>
    <xdr:to>
      <xdr:col>31</xdr:col>
      <xdr:colOff>10969</xdr:colOff>
      <xdr:row>0</xdr:row>
      <xdr:rowOff>613103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4298" y="109482"/>
          <a:ext cx="2990871" cy="503621"/>
        </a:xfrm>
        <a:prstGeom prst="rect">
          <a:avLst/>
        </a:prstGeom>
        <a:solidFill>
          <a:schemeClr val="bg1"/>
        </a:solidFill>
        <a:ln w="412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b="1">
              <a:solidFill>
                <a:schemeClr val="tx1"/>
              </a:solidFill>
            </a:rPr>
            <a:t>市内本店・市内支店用</a:t>
          </a:r>
          <a:endParaRPr kumimoji="1" lang="ja-JP" altLang="en-US" sz="12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38100</xdr:colOff>
      <xdr:row>23</xdr:row>
      <xdr:rowOff>0</xdr:rowOff>
    </xdr:from>
    <xdr:to>
      <xdr:col>34</xdr:col>
      <xdr:colOff>129428</xdr:colOff>
      <xdr:row>24</xdr:row>
      <xdr:rowOff>150158</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10350" y="3933825"/>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19050</xdr:colOff>
      <xdr:row>90</xdr:row>
      <xdr:rowOff>0</xdr:rowOff>
    </xdr:from>
    <xdr:to>
      <xdr:col>34</xdr:col>
      <xdr:colOff>166408</xdr:colOff>
      <xdr:row>92</xdr:row>
      <xdr:rowOff>4482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591300" y="16068675"/>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0</xdr:colOff>
      <xdr:row>2</xdr:row>
      <xdr:rowOff>0</xdr:rowOff>
    </xdr:from>
    <xdr:to>
      <xdr:col>31</xdr:col>
      <xdr:colOff>76201</xdr:colOff>
      <xdr:row>4</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0" y="590550"/>
          <a:ext cx="4876801" cy="3048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1400" b="1">
              <a:solidFill>
                <a:srgbClr val="FF0000"/>
              </a:solidFill>
            </a:rPr>
            <a:t>全てのシートについて、色つきのセルにのみ入力すること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3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3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3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3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3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3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3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3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3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3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3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3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3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3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3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3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3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3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3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3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3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3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3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3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3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3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3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3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3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3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3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3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3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3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3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3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3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3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3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3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3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3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3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3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3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3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3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3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3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3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3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3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3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3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3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3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3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3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3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3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3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3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3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3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3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3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3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3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3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3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3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3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3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3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3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3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3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3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3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3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3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3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3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3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3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3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3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3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3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3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3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3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3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3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3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3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3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3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3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3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3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3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3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3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3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3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3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3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3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3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3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3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3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3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3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3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3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3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3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3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3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3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3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3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3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3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3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3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3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3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3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3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3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3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3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3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3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3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3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3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3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3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3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3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3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3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3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3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3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3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3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3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3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3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3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3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3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3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3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3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3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3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3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3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3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3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3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3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3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3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3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3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3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3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3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3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3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3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3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3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3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3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3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3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3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3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3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3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3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3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3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3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3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3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3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3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3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3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3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3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3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3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3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3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3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3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3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3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3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3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3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3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3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3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3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3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3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3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3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3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3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3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3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3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3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3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3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3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3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3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3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3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3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3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3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3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3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3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3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3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3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3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3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3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3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3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3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3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3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3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3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190500</xdr:rowOff>
        </xdr:from>
        <xdr:to>
          <xdr:col>55</xdr:col>
          <xdr:colOff>47625</xdr:colOff>
          <xdr:row>455</xdr:row>
          <xdr:rowOff>9525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3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452</xdr:row>
          <xdr:rowOff>180975</xdr:rowOff>
        </xdr:from>
        <xdr:to>
          <xdr:col>55</xdr:col>
          <xdr:colOff>47625</xdr:colOff>
          <xdr:row>454</xdr:row>
          <xdr:rowOff>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3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3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3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3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3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3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3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3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3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3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3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3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3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3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3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3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3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3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3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3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3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3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3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3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3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3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3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3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3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3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3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3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3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3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3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3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3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3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3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3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3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3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3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3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508</xdr:row>
          <xdr:rowOff>190500</xdr:rowOff>
        </xdr:from>
        <xdr:to>
          <xdr:col>55</xdr:col>
          <xdr:colOff>47625</xdr:colOff>
          <xdr:row>510</xdr:row>
          <xdr:rowOff>9525</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3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507</xdr:row>
          <xdr:rowOff>180975</xdr:rowOff>
        </xdr:from>
        <xdr:to>
          <xdr:col>55</xdr:col>
          <xdr:colOff>47625</xdr:colOff>
          <xdr:row>509</xdr:row>
          <xdr:rowOff>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3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190500</xdr:rowOff>
        </xdr:from>
        <xdr:to>
          <xdr:col>55</xdr:col>
          <xdr:colOff>47625</xdr:colOff>
          <xdr:row>511</xdr:row>
          <xdr:rowOff>9525</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3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3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3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3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3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3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3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3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3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3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3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3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3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3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3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3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3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3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3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3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3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3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3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3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3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3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3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3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3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3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3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3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3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3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3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3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3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3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3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3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3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3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3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0</xdr:colOff>
      <xdr:row>28</xdr:row>
      <xdr:rowOff>0</xdr:rowOff>
    </xdr:from>
    <xdr:to>
      <xdr:col>20</xdr:col>
      <xdr:colOff>287535</xdr:colOff>
      <xdr:row>36</xdr:row>
      <xdr:rowOff>63073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09354" y="5618680"/>
          <a:ext cx="5071439" cy="1689814"/>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「様式３　技術職員名簿」に記載されていない（資格を有していない）常時雇用関係にある職員で、</a:t>
          </a:r>
          <a:r>
            <a:rPr kumimoji="1" lang="ja-JP" altLang="en-US" sz="1200">
              <a:solidFill>
                <a:srgbClr val="FF0000"/>
              </a:solidFill>
            </a:rPr>
            <a:t>現場代理人として配置予定のある職員、また現場作業に従事する職員（特に総合評価雇用関連職員）</a:t>
          </a:r>
          <a:r>
            <a:rPr kumimoji="1" lang="ja-JP" altLang="en-US" sz="1200"/>
            <a:t>については、漏れなくこの名簿に記載してください。</a:t>
          </a:r>
          <a:endParaRPr kumimoji="1" lang="en-US" altLang="ja-JP" sz="1200"/>
        </a:p>
        <a:p>
          <a:pPr algn="l"/>
          <a:endParaRPr kumimoji="1" lang="en-US" altLang="ja-JP" sz="1200"/>
        </a:p>
        <a:p>
          <a:pPr algn="l"/>
          <a:r>
            <a:rPr kumimoji="1" lang="ja-JP" altLang="en-US" sz="1200"/>
            <a:t>また、</a:t>
          </a:r>
          <a:r>
            <a:rPr kumimoji="1" lang="ja-JP" altLang="en-US" sz="1200" b="1">
              <a:solidFill>
                <a:srgbClr val="FF0000"/>
              </a:solidFill>
            </a:rPr>
            <a:t>技術職員・技術職員以外の職員にかかわらず</a:t>
          </a:r>
          <a:r>
            <a:rPr kumimoji="1" lang="ja-JP" altLang="en-US" sz="1200"/>
            <a:t>、変更のあった場合は、遅滞無く変更届と併せて最新の本様式を提出すること。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5</xdr:col>
      <xdr:colOff>178592</xdr:colOff>
      <xdr:row>9</xdr:row>
      <xdr:rowOff>142875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0" y="847725"/>
          <a:ext cx="3750467" cy="9906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入札参加資格通知書については、受付期間終了後に審査を経て一斉に郵送します。必ず返信用の封筒と本書類をご提出ください。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なお、本通知書については入力箇所はありません。</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iyaku@city-kirishima.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4.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CU27"/>
  <sheetViews>
    <sheetView showZeros="0" tabSelected="1" view="pageBreakPreview" topLeftCell="C1" zoomScale="75" zoomScaleNormal="75" zoomScaleSheetLayoutView="75" zoomScalePageLayoutView="75" workbookViewId="0">
      <selection activeCell="AJ1" sqref="AJ1"/>
    </sheetView>
  </sheetViews>
  <sheetFormatPr defaultColWidth="1.625" defaultRowHeight="24" customHeight="1"/>
  <cols>
    <col min="1" max="1" width="1.625" style="2"/>
    <col min="2" max="16" width="1.625" style="1"/>
    <col min="17" max="39" width="1.25" style="1" customWidth="1"/>
    <col min="40" max="46" width="1.25" style="2" customWidth="1"/>
    <col min="47" max="47" width="1.625" style="2"/>
    <col min="48" max="48" width="3.75" style="2" customWidth="1"/>
    <col min="49" max="49" width="1.625" style="2"/>
    <col min="50" max="50" width="1.625" style="2" customWidth="1"/>
    <col min="51" max="53" width="1.625" style="2"/>
    <col min="54" max="68" width="1.625" style="3"/>
    <col min="69" max="69" width="4.75" style="3" customWidth="1"/>
    <col min="70" max="98" width="1.625" style="3"/>
    <col min="99" max="16384" width="1.625" style="2"/>
  </cols>
  <sheetData>
    <row r="1" spans="2:99" ht="51.75" customHeight="1">
      <c r="AJ1" s="1" t="s">
        <v>718</v>
      </c>
      <c r="AS1" s="385" t="s">
        <v>0</v>
      </c>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row>
    <row r="2" spans="2:99" ht="9.75" customHeight="1" thickBot="1"/>
    <row r="3" spans="2:99" ht="24" customHeight="1" thickTop="1" thickBot="1">
      <c r="B3" s="386" t="s">
        <v>577</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8"/>
      <c r="BN3" s="2"/>
      <c r="BO3" s="389" t="s">
        <v>578</v>
      </c>
      <c r="BP3" s="389"/>
      <c r="BQ3" s="389"/>
      <c r="BR3" s="389"/>
      <c r="BS3" s="389"/>
      <c r="BT3" s="389"/>
      <c r="BU3" s="389"/>
      <c r="BV3" s="390" t="str">
        <f>IF('01申請書(3枚)'!J84&lt;&gt;"",'01申請書(3枚)'!J84,'01申請書(3枚)'!J20&amp;"")</f>
        <v>霧島工務店株式会社</v>
      </c>
      <c r="BW3" s="390"/>
      <c r="BX3" s="390"/>
      <c r="BY3" s="390"/>
      <c r="BZ3" s="390"/>
      <c r="CA3" s="390"/>
      <c r="CB3" s="390"/>
      <c r="CC3" s="390"/>
      <c r="CD3" s="390"/>
      <c r="CE3" s="390"/>
      <c r="CF3" s="390"/>
      <c r="CG3" s="390"/>
      <c r="CH3" s="390"/>
      <c r="CI3" s="390"/>
      <c r="CJ3" s="390"/>
      <c r="CK3" s="390"/>
      <c r="CL3" s="390"/>
      <c r="CM3" s="390"/>
      <c r="CN3" s="390"/>
      <c r="CO3" s="390"/>
      <c r="CP3" s="390"/>
      <c r="CQ3" s="390"/>
      <c r="CR3" s="390"/>
      <c r="CS3" s="391" t="s">
        <v>1</v>
      </c>
      <c r="CT3" s="391"/>
    </row>
    <row r="4" spans="2:99" ht="25.5" customHeight="1" thickTop="1">
      <c r="B4" s="4"/>
      <c r="C4" s="5" t="s">
        <v>2</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6"/>
      <c r="AJ4" s="6"/>
      <c r="AK4" s="6"/>
      <c r="AL4" s="6"/>
      <c r="AM4" s="7"/>
      <c r="AN4" s="8"/>
      <c r="AO4" s="8"/>
      <c r="AP4" s="8"/>
      <c r="AQ4" s="8"/>
      <c r="AR4" s="8"/>
      <c r="AS4" s="8"/>
      <c r="AT4" s="8"/>
      <c r="AU4" s="8"/>
      <c r="AV4" s="8"/>
      <c r="AW4" s="8"/>
      <c r="AX4" s="8"/>
      <c r="AY4" s="8"/>
      <c r="AZ4" s="8"/>
      <c r="BA4" s="8"/>
      <c r="BB4" s="9"/>
      <c r="BC4" s="9"/>
      <c r="BD4" s="9"/>
      <c r="BE4" s="9"/>
      <c r="BF4" s="9"/>
      <c r="BG4" s="9"/>
      <c r="BH4" s="9"/>
      <c r="BI4" s="9"/>
      <c r="BJ4" s="9"/>
      <c r="BK4" s="9"/>
      <c r="BL4" s="9"/>
      <c r="BM4" s="9"/>
      <c r="BN4" s="9"/>
      <c r="BO4" s="9"/>
      <c r="BP4" s="9"/>
      <c r="BQ4" s="9"/>
      <c r="BR4" s="9"/>
      <c r="BS4" s="9"/>
      <c r="BT4" s="9"/>
      <c r="BU4" s="9"/>
      <c r="BV4" s="9"/>
      <c r="BW4" s="9"/>
      <c r="BX4" s="9"/>
      <c r="BY4" s="9"/>
      <c r="BZ4" s="9"/>
      <c r="CA4" s="9"/>
      <c r="CB4" s="9"/>
      <c r="CC4" s="10"/>
      <c r="CD4" s="10"/>
      <c r="CE4" s="10"/>
      <c r="CF4" s="10"/>
      <c r="CG4" s="10"/>
      <c r="CH4" s="10"/>
      <c r="CI4" s="10"/>
      <c r="CJ4" s="10"/>
      <c r="CK4" s="10"/>
      <c r="CL4" s="10"/>
      <c r="CM4" s="10"/>
      <c r="CN4" s="10"/>
      <c r="CO4" s="10"/>
      <c r="CP4" s="10"/>
      <c r="CQ4" s="10"/>
      <c r="CR4" s="10"/>
      <c r="CS4" s="10"/>
      <c r="CT4" s="10"/>
    </row>
    <row r="5" spans="2:99" ht="8.25" customHeight="1" thickBot="1">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6"/>
      <c r="AJ5" s="6"/>
      <c r="AK5" s="6"/>
      <c r="AL5" s="6"/>
      <c r="AM5" s="7"/>
      <c r="AN5" s="8"/>
      <c r="AO5" s="8"/>
      <c r="AP5" s="8"/>
      <c r="AQ5" s="8"/>
      <c r="AR5" s="8"/>
      <c r="AS5" s="8"/>
      <c r="AT5" s="8"/>
      <c r="AU5" s="8"/>
      <c r="AV5" s="8"/>
      <c r="AW5" s="8"/>
      <c r="AX5" s="8"/>
      <c r="AY5" s="8"/>
      <c r="AZ5" s="8"/>
      <c r="BA5" s="8"/>
      <c r="BB5" s="9"/>
      <c r="BC5" s="9"/>
      <c r="BD5" s="9"/>
      <c r="BE5" s="9"/>
      <c r="BF5" s="9"/>
      <c r="BG5" s="9"/>
      <c r="BH5" s="9"/>
      <c r="BI5" s="9"/>
      <c r="BJ5" s="9"/>
      <c r="BK5" s="9"/>
      <c r="BL5" s="9"/>
      <c r="BM5" s="9"/>
      <c r="BN5" s="9"/>
      <c r="BO5" s="9"/>
      <c r="BP5" s="9"/>
      <c r="BQ5" s="9"/>
      <c r="BR5" s="9"/>
      <c r="BS5" s="9"/>
      <c r="BT5" s="9"/>
      <c r="BU5" s="9"/>
      <c r="BV5" s="9"/>
      <c r="BW5" s="9"/>
      <c r="BX5" s="9"/>
      <c r="BY5" s="9"/>
      <c r="BZ5" s="9"/>
      <c r="CA5" s="9"/>
      <c r="CB5" s="9"/>
      <c r="CC5" s="10"/>
      <c r="CD5" s="10"/>
      <c r="CE5" s="10"/>
      <c r="CF5" s="10"/>
      <c r="CG5" s="10"/>
      <c r="CH5" s="10"/>
      <c r="CI5" s="10"/>
      <c r="CJ5" s="10"/>
      <c r="CK5" s="10"/>
      <c r="CL5" s="10"/>
      <c r="CM5" s="10"/>
      <c r="CN5" s="10"/>
      <c r="CO5" s="10"/>
      <c r="CP5" s="10"/>
      <c r="CQ5" s="10"/>
      <c r="CR5" s="10"/>
      <c r="CS5" s="10"/>
      <c r="CT5" s="10"/>
    </row>
    <row r="6" spans="2:99" s="11" customFormat="1" ht="18.75" customHeight="1">
      <c r="B6" s="392" t="s">
        <v>3</v>
      </c>
      <c r="C6" s="393"/>
      <c r="D6" s="394"/>
      <c r="E6" s="398" t="s">
        <v>4</v>
      </c>
      <c r="F6" s="399"/>
      <c r="G6" s="399"/>
      <c r="H6" s="400"/>
      <c r="I6" s="404" t="s">
        <v>5</v>
      </c>
      <c r="J6" s="405"/>
      <c r="K6" s="405"/>
      <c r="L6" s="406"/>
      <c r="M6" s="410" t="s">
        <v>6</v>
      </c>
      <c r="N6" s="411"/>
      <c r="O6" s="411"/>
      <c r="P6" s="412"/>
      <c r="Q6" s="415" t="s">
        <v>7</v>
      </c>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7"/>
      <c r="AU6" s="421" t="s">
        <v>8</v>
      </c>
      <c r="AV6" s="422"/>
      <c r="AW6" s="422"/>
      <c r="AX6" s="422"/>
      <c r="AY6" s="425" t="s">
        <v>9</v>
      </c>
      <c r="AZ6" s="426"/>
      <c r="BA6" s="427"/>
      <c r="BB6" s="431" t="s">
        <v>10</v>
      </c>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2"/>
      <c r="CT6" s="433"/>
    </row>
    <row r="7" spans="2:99" s="11" customFormat="1" ht="16.5" customHeight="1" thickBot="1">
      <c r="B7" s="395"/>
      <c r="C7" s="396"/>
      <c r="D7" s="397"/>
      <c r="E7" s="401"/>
      <c r="F7" s="402"/>
      <c r="G7" s="402"/>
      <c r="H7" s="403"/>
      <c r="I7" s="407"/>
      <c r="J7" s="408"/>
      <c r="K7" s="408"/>
      <c r="L7" s="409"/>
      <c r="M7" s="413"/>
      <c r="N7" s="413"/>
      <c r="O7" s="413"/>
      <c r="P7" s="414"/>
      <c r="Q7" s="418"/>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20"/>
      <c r="AU7" s="423"/>
      <c r="AV7" s="424"/>
      <c r="AW7" s="424"/>
      <c r="AX7" s="424"/>
      <c r="AY7" s="428"/>
      <c r="AZ7" s="429"/>
      <c r="BA7" s="430"/>
      <c r="BB7" s="434"/>
      <c r="BC7" s="435"/>
      <c r="BD7" s="435"/>
      <c r="BE7" s="435"/>
      <c r="BF7" s="435"/>
      <c r="BG7" s="435"/>
      <c r="BH7" s="435"/>
      <c r="BI7" s="435"/>
      <c r="BJ7" s="435"/>
      <c r="BK7" s="435"/>
      <c r="BL7" s="435"/>
      <c r="BM7" s="435"/>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435"/>
      <c r="CL7" s="435"/>
      <c r="CM7" s="435"/>
      <c r="CN7" s="435"/>
      <c r="CO7" s="435"/>
      <c r="CP7" s="435"/>
      <c r="CQ7" s="435"/>
      <c r="CR7" s="435"/>
      <c r="CS7" s="435"/>
      <c r="CT7" s="436"/>
    </row>
    <row r="8" spans="2:99" s="12" customFormat="1" ht="39" customHeight="1" thickBot="1">
      <c r="B8" s="352"/>
      <c r="C8" s="353"/>
      <c r="D8" s="354"/>
      <c r="E8" s="355" t="s">
        <v>11</v>
      </c>
      <c r="F8" s="356"/>
      <c r="G8" s="356"/>
      <c r="H8" s="357"/>
      <c r="I8" s="355" t="s">
        <v>679</v>
      </c>
      <c r="J8" s="356"/>
      <c r="K8" s="356"/>
      <c r="L8" s="357"/>
      <c r="M8" s="358"/>
      <c r="N8" s="358"/>
      <c r="O8" s="358"/>
      <c r="P8" s="359"/>
      <c r="Q8" s="360" t="s">
        <v>676</v>
      </c>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2"/>
      <c r="AU8" s="363" t="s">
        <v>12</v>
      </c>
      <c r="AV8" s="363"/>
      <c r="AW8" s="363"/>
      <c r="AX8" s="363"/>
      <c r="AY8" s="364" t="s">
        <v>17</v>
      </c>
      <c r="AZ8" s="364"/>
      <c r="BA8" s="364"/>
      <c r="BB8" s="365" t="s">
        <v>570</v>
      </c>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7"/>
    </row>
    <row r="9" spans="2:99" s="11" customFormat="1" ht="71.25" customHeight="1">
      <c r="B9" s="368">
        <v>1</v>
      </c>
      <c r="C9" s="369"/>
      <c r="D9" s="370"/>
      <c r="E9" s="371" t="s">
        <v>11</v>
      </c>
      <c r="F9" s="372"/>
      <c r="G9" s="372"/>
      <c r="H9" s="373"/>
      <c r="I9" s="371" t="s">
        <v>679</v>
      </c>
      <c r="J9" s="372"/>
      <c r="K9" s="372"/>
      <c r="L9" s="373"/>
      <c r="M9" s="374"/>
      <c r="N9" s="374"/>
      <c r="O9" s="374"/>
      <c r="P9" s="375"/>
      <c r="Q9" s="376" t="s">
        <v>13</v>
      </c>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8"/>
      <c r="AU9" s="379" t="s">
        <v>14</v>
      </c>
      <c r="AV9" s="380"/>
      <c r="AW9" s="380"/>
      <c r="AX9" s="380"/>
      <c r="AY9" s="381" t="s">
        <v>15</v>
      </c>
      <c r="AZ9" s="381"/>
      <c r="BA9" s="381"/>
      <c r="BB9" s="382" t="s">
        <v>677</v>
      </c>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4"/>
    </row>
    <row r="10" spans="2:99" s="11" customFormat="1" ht="33" customHeight="1">
      <c r="B10" s="300">
        <v>2</v>
      </c>
      <c r="C10" s="301"/>
      <c r="D10" s="302"/>
      <c r="E10" s="303" t="s">
        <v>11</v>
      </c>
      <c r="F10" s="304"/>
      <c r="G10" s="304"/>
      <c r="H10" s="305"/>
      <c r="I10" s="303" t="s">
        <v>679</v>
      </c>
      <c r="J10" s="304"/>
      <c r="K10" s="304"/>
      <c r="L10" s="305"/>
      <c r="M10" s="307"/>
      <c r="N10" s="307"/>
      <c r="O10" s="307"/>
      <c r="P10" s="308"/>
      <c r="Q10" s="332" t="s">
        <v>16</v>
      </c>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4"/>
      <c r="AU10" s="351"/>
      <c r="AV10" s="327"/>
      <c r="AW10" s="327"/>
      <c r="AX10" s="328"/>
      <c r="AY10" s="296" t="s">
        <v>17</v>
      </c>
      <c r="AZ10" s="296"/>
      <c r="BA10" s="296"/>
      <c r="BB10" s="339" t="s">
        <v>565</v>
      </c>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0"/>
      <c r="CO10" s="340"/>
      <c r="CP10" s="340"/>
      <c r="CQ10" s="340"/>
      <c r="CR10" s="340"/>
      <c r="CS10" s="340"/>
      <c r="CT10" s="341"/>
    </row>
    <row r="11" spans="2:99" s="11" customFormat="1" ht="33" customHeight="1">
      <c r="B11" s="300">
        <v>3</v>
      </c>
      <c r="C11" s="301"/>
      <c r="D11" s="302"/>
      <c r="E11" s="303" t="s">
        <v>11</v>
      </c>
      <c r="F11" s="304"/>
      <c r="G11" s="304"/>
      <c r="H11" s="305"/>
      <c r="I11" s="303" t="s">
        <v>679</v>
      </c>
      <c r="J11" s="304"/>
      <c r="K11" s="304"/>
      <c r="L11" s="305"/>
      <c r="M11" s="349"/>
      <c r="N11" s="349"/>
      <c r="O11" s="349"/>
      <c r="P11" s="350"/>
      <c r="Q11" s="332" t="s">
        <v>18</v>
      </c>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4"/>
      <c r="AU11" s="327"/>
      <c r="AV11" s="327"/>
      <c r="AW11" s="327"/>
      <c r="AX11" s="328"/>
      <c r="AY11" s="296" t="s">
        <v>17</v>
      </c>
      <c r="AZ11" s="296"/>
      <c r="BA11" s="296"/>
      <c r="BB11" s="339" t="s">
        <v>566</v>
      </c>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1"/>
    </row>
    <row r="12" spans="2:99" s="11" customFormat="1" ht="33" customHeight="1">
      <c r="B12" s="300">
        <v>4</v>
      </c>
      <c r="C12" s="301"/>
      <c r="D12" s="302"/>
      <c r="E12" s="303" t="s">
        <v>11</v>
      </c>
      <c r="F12" s="304"/>
      <c r="G12" s="304"/>
      <c r="H12" s="305"/>
      <c r="I12" s="303" t="s">
        <v>679</v>
      </c>
      <c r="J12" s="304"/>
      <c r="K12" s="304"/>
      <c r="L12" s="305"/>
      <c r="M12" s="349"/>
      <c r="N12" s="349"/>
      <c r="O12" s="349"/>
      <c r="P12" s="350"/>
      <c r="Q12" s="332" t="s">
        <v>19</v>
      </c>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4"/>
      <c r="AU12" s="327"/>
      <c r="AV12" s="327"/>
      <c r="AW12" s="327"/>
      <c r="AX12" s="328"/>
      <c r="AY12" s="296" t="s">
        <v>17</v>
      </c>
      <c r="AZ12" s="296"/>
      <c r="BA12" s="296"/>
      <c r="BB12" s="339" t="s">
        <v>567</v>
      </c>
      <c r="BC12" s="340"/>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40"/>
      <c r="CS12" s="340"/>
      <c r="CT12" s="341"/>
    </row>
    <row r="13" spans="2:99" s="11" customFormat="1" ht="33" customHeight="1">
      <c r="B13" s="300">
        <v>5</v>
      </c>
      <c r="C13" s="301"/>
      <c r="D13" s="302"/>
      <c r="E13" s="303" t="s">
        <v>11</v>
      </c>
      <c r="F13" s="304"/>
      <c r="G13" s="304"/>
      <c r="H13" s="305"/>
      <c r="I13" s="303" t="s">
        <v>679</v>
      </c>
      <c r="J13" s="304"/>
      <c r="K13" s="304"/>
      <c r="L13" s="305"/>
      <c r="M13" s="307"/>
      <c r="N13" s="307"/>
      <c r="O13" s="307"/>
      <c r="P13" s="308"/>
      <c r="Q13" s="332" t="s">
        <v>20</v>
      </c>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4"/>
      <c r="AU13" s="327"/>
      <c r="AV13" s="327"/>
      <c r="AW13" s="327"/>
      <c r="AX13" s="328"/>
      <c r="AY13" s="296" t="s">
        <v>17</v>
      </c>
      <c r="AZ13" s="296"/>
      <c r="BA13" s="296"/>
      <c r="BB13" s="339" t="s">
        <v>568</v>
      </c>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0"/>
      <c r="CO13" s="340"/>
      <c r="CP13" s="340"/>
      <c r="CQ13" s="340"/>
      <c r="CR13" s="340"/>
      <c r="CS13" s="340"/>
      <c r="CT13" s="341"/>
    </row>
    <row r="14" spans="2:99" s="11" customFormat="1" ht="32.25" customHeight="1">
      <c r="B14" s="300">
        <v>6</v>
      </c>
      <c r="C14" s="301"/>
      <c r="D14" s="302"/>
      <c r="E14" s="303" t="s">
        <v>11</v>
      </c>
      <c r="F14" s="304"/>
      <c r="G14" s="304"/>
      <c r="H14" s="305"/>
      <c r="I14" s="303" t="s">
        <v>679</v>
      </c>
      <c r="J14" s="304"/>
      <c r="K14" s="304"/>
      <c r="L14" s="305"/>
      <c r="M14" s="307"/>
      <c r="N14" s="307"/>
      <c r="O14" s="307"/>
      <c r="P14" s="308"/>
      <c r="Q14" s="332" t="s">
        <v>21</v>
      </c>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4"/>
      <c r="AU14" s="327"/>
      <c r="AV14" s="327"/>
      <c r="AW14" s="327"/>
      <c r="AX14" s="328"/>
      <c r="AY14" s="296" t="s">
        <v>17</v>
      </c>
      <c r="AZ14" s="296"/>
      <c r="BA14" s="296"/>
      <c r="BB14" s="339" t="s">
        <v>569</v>
      </c>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0"/>
      <c r="CQ14" s="340"/>
      <c r="CR14" s="340"/>
      <c r="CS14" s="340"/>
      <c r="CT14" s="341"/>
    </row>
    <row r="15" spans="2:99" s="11" customFormat="1" ht="99" customHeight="1">
      <c r="B15" s="300">
        <v>7</v>
      </c>
      <c r="C15" s="301"/>
      <c r="D15" s="302"/>
      <c r="E15" s="303" t="s">
        <v>27</v>
      </c>
      <c r="F15" s="304"/>
      <c r="G15" s="304"/>
      <c r="H15" s="305"/>
      <c r="I15" s="303"/>
      <c r="J15" s="304"/>
      <c r="K15" s="304"/>
      <c r="L15" s="305"/>
      <c r="M15" s="307"/>
      <c r="N15" s="307"/>
      <c r="O15" s="307"/>
      <c r="P15" s="308"/>
      <c r="Q15" s="332" t="s">
        <v>22</v>
      </c>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4"/>
      <c r="AU15" s="335" t="s">
        <v>23</v>
      </c>
      <c r="AV15" s="327"/>
      <c r="AW15" s="327"/>
      <c r="AX15" s="328"/>
      <c r="AY15" s="296" t="s">
        <v>15</v>
      </c>
      <c r="AZ15" s="296"/>
      <c r="BA15" s="296"/>
      <c r="BB15" s="339" t="s">
        <v>571</v>
      </c>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0"/>
      <c r="CQ15" s="340"/>
      <c r="CR15" s="340"/>
      <c r="CS15" s="340"/>
      <c r="CT15" s="341"/>
    </row>
    <row r="16" spans="2:99" s="11" customFormat="1" ht="115.5" customHeight="1">
      <c r="B16" s="300">
        <v>8</v>
      </c>
      <c r="C16" s="301"/>
      <c r="D16" s="302"/>
      <c r="E16" s="303" t="s">
        <v>27</v>
      </c>
      <c r="F16" s="304"/>
      <c r="G16" s="304"/>
      <c r="H16" s="305"/>
      <c r="I16" s="303"/>
      <c r="J16" s="304"/>
      <c r="K16" s="304"/>
      <c r="L16" s="305"/>
      <c r="M16" s="307"/>
      <c r="N16" s="307"/>
      <c r="O16" s="307"/>
      <c r="P16" s="308"/>
      <c r="Q16" s="332" t="s">
        <v>24</v>
      </c>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4"/>
      <c r="AU16" s="327" t="s">
        <v>25</v>
      </c>
      <c r="AV16" s="327"/>
      <c r="AW16" s="327"/>
      <c r="AX16" s="328"/>
      <c r="AY16" s="296" t="s">
        <v>17</v>
      </c>
      <c r="AZ16" s="296"/>
      <c r="BA16" s="296"/>
      <c r="BB16" s="329" t="s">
        <v>573</v>
      </c>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1"/>
    </row>
    <row r="17" spans="2:98" s="11" customFormat="1" ht="32.25" customHeight="1">
      <c r="B17" s="300">
        <v>9</v>
      </c>
      <c r="C17" s="301"/>
      <c r="D17" s="302"/>
      <c r="E17" s="303" t="s">
        <v>11</v>
      </c>
      <c r="F17" s="304"/>
      <c r="G17" s="304"/>
      <c r="H17" s="305"/>
      <c r="I17" s="303" t="s">
        <v>679</v>
      </c>
      <c r="J17" s="304"/>
      <c r="K17" s="304"/>
      <c r="L17" s="305"/>
      <c r="M17" s="307"/>
      <c r="N17" s="307"/>
      <c r="O17" s="307"/>
      <c r="P17" s="308"/>
      <c r="Q17" s="332" t="s">
        <v>26</v>
      </c>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4"/>
      <c r="AU17" s="327"/>
      <c r="AV17" s="327"/>
      <c r="AW17" s="327"/>
      <c r="AX17" s="328"/>
      <c r="AY17" s="296" t="s">
        <v>17</v>
      </c>
      <c r="AZ17" s="296"/>
      <c r="BA17" s="296"/>
      <c r="BB17" s="339" t="s">
        <v>572</v>
      </c>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1"/>
    </row>
    <row r="18" spans="2:98" s="11" customFormat="1" ht="50.25" customHeight="1">
      <c r="B18" s="300">
        <v>10</v>
      </c>
      <c r="C18" s="301"/>
      <c r="D18" s="302"/>
      <c r="E18" s="303" t="s">
        <v>27</v>
      </c>
      <c r="F18" s="304"/>
      <c r="G18" s="304"/>
      <c r="H18" s="305"/>
      <c r="I18" s="303"/>
      <c r="J18" s="304"/>
      <c r="K18" s="304"/>
      <c r="L18" s="305"/>
      <c r="M18" s="307"/>
      <c r="N18" s="307"/>
      <c r="O18" s="307"/>
      <c r="P18" s="308"/>
      <c r="Q18" s="309" t="s">
        <v>521</v>
      </c>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3"/>
      <c r="AU18" s="312" t="s">
        <v>28</v>
      </c>
      <c r="AV18" s="313"/>
      <c r="AW18" s="313"/>
      <c r="AX18" s="314"/>
      <c r="AY18" s="296" t="s">
        <v>17</v>
      </c>
      <c r="AZ18" s="296"/>
      <c r="BA18" s="296"/>
      <c r="BB18" s="339" t="s">
        <v>574</v>
      </c>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1"/>
    </row>
    <row r="19" spans="2:98" s="11" customFormat="1" ht="63.75" customHeight="1">
      <c r="B19" s="300">
        <v>11</v>
      </c>
      <c r="C19" s="301"/>
      <c r="D19" s="302"/>
      <c r="E19" s="303" t="s">
        <v>27</v>
      </c>
      <c r="F19" s="304"/>
      <c r="G19" s="304"/>
      <c r="H19" s="305"/>
      <c r="I19" s="303"/>
      <c r="J19" s="304"/>
      <c r="K19" s="304"/>
      <c r="L19" s="305"/>
      <c r="M19" s="307"/>
      <c r="N19" s="307"/>
      <c r="O19" s="307"/>
      <c r="P19" s="308"/>
      <c r="Q19" s="309" t="s">
        <v>29</v>
      </c>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4"/>
      <c r="AU19" s="335" t="s">
        <v>30</v>
      </c>
      <c r="AV19" s="327"/>
      <c r="AW19" s="327"/>
      <c r="AX19" s="328"/>
      <c r="AY19" s="296" t="s">
        <v>17</v>
      </c>
      <c r="AZ19" s="296"/>
      <c r="BA19" s="296"/>
      <c r="BB19" s="339" t="s">
        <v>575</v>
      </c>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0"/>
      <c r="CO19" s="340"/>
      <c r="CP19" s="340"/>
      <c r="CQ19" s="340"/>
      <c r="CR19" s="340"/>
      <c r="CS19" s="340"/>
      <c r="CT19" s="341"/>
    </row>
    <row r="20" spans="2:98" s="11" customFormat="1" ht="50.25" customHeight="1">
      <c r="B20" s="300">
        <v>12</v>
      </c>
      <c r="C20" s="301"/>
      <c r="D20" s="302"/>
      <c r="E20" s="303" t="s">
        <v>27</v>
      </c>
      <c r="F20" s="304"/>
      <c r="G20" s="304"/>
      <c r="H20" s="305"/>
      <c r="I20" s="303"/>
      <c r="J20" s="304"/>
      <c r="K20" s="304"/>
      <c r="L20" s="305"/>
      <c r="M20" s="307"/>
      <c r="N20" s="307"/>
      <c r="O20" s="307"/>
      <c r="P20" s="308"/>
      <c r="Q20" s="332" t="s">
        <v>31</v>
      </c>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4"/>
      <c r="AU20" s="335" t="s">
        <v>32</v>
      </c>
      <c r="AV20" s="327"/>
      <c r="AW20" s="327"/>
      <c r="AX20" s="328"/>
      <c r="AY20" s="296" t="s">
        <v>17</v>
      </c>
      <c r="AZ20" s="296"/>
      <c r="BA20" s="296"/>
      <c r="BB20" s="329" t="s">
        <v>576</v>
      </c>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5"/>
    </row>
    <row r="21" spans="2:98" s="11" customFormat="1" ht="50.25" customHeight="1">
      <c r="B21" s="300">
        <v>13</v>
      </c>
      <c r="C21" s="301"/>
      <c r="D21" s="302"/>
      <c r="E21" s="303" t="s">
        <v>11</v>
      </c>
      <c r="F21" s="304"/>
      <c r="G21" s="304"/>
      <c r="H21" s="305"/>
      <c r="I21" s="303" t="s">
        <v>679</v>
      </c>
      <c r="J21" s="304"/>
      <c r="K21" s="304"/>
      <c r="L21" s="305"/>
      <c r="M21" s="307"/>
      <c r="N21" s="307"/>
      <c r="O21" s="307"/>
      <c r="P21" s="308"/>
      <c r="Q21" s="346" t="s">
        <v>522</v>
      </c>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8"/>
      <c r="AU21" s="327"/>
      <c r="AV21" s="327"/>
      <c r="AW21" s="327"/>
      <c r="AX21" s="328"/>
      <c r="AY21" s="296" t="s">
        <v>17</v>
      </c>
      <c r="AZ21" s="296"/>
      <c r="BA21" s="296"/>
      <c r="BB21" s="329" t="s">
        <v>579</v>
      </c>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0"/>
      <c r="CO21" s="330"/>
      <c r="CP21" s="330"/>
      <c r="CQ21" s="330"/>
      <c r="CR21" s="330"/>
      <c r="CS21" s="330"/>
      <c r="CT21" s="331"/>
    </row>
    <row r="22" spans="2:98" s="11" customFormat="1" ht="33" customHeight="1">
      <c r="B22" s="300">
        <v>14</v>
      </c>
      <c r="C22" s="301"/>
      <c r="D22" s="302"/>
      <c r="E22" s="303" t="s">
        <v>11</v>
      </c>
      <c r="F22" s="304"/>
      <c r="G22" s="304"/>
      <c r="H22" s="305"/>
      <c r="I22" s="303" t="s">
        <v>679</v>
      </c>
      <c r="J22" s="304"/>
      <c r="K22" s="304"/>
      <c r="L22" s="305"/>
      <c r="M22" s="306"/>
      <c r="N22" s="307"/>
      <c r="O22" s="307"/>
      <c r="P22" s="308"/>
      <c r="Q22" s="309" t="s">
        <v>523</v>
      </c>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1"/>
      <c r="AU22" s="312"/>
      <c r="AV22" s="313"/>
      <c r="AW22" s="313"/>
      <c r="AX22" s="314"/>
      <c r="AY22" s="296" t="s">
        <v>33</v>
      </c>
      <c r="AZ22" s="296"/>
      <c r="BA22" s="296"/>
      <c r="BB22" s="297" t="s">
        <v>580</v>
      </c>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9"/>
    </row>
    <row r="23" spans="2:98" s="11" customFormat="1" ht="71.25" customHeight="1">
      <c r="B23" s="300">
        <v>15</v>
      </c>
      <c r="C23" s="301"/>
      <c r="D23" s="302"/>
      <c r="E23" s="303" t="s">
        <v>11</v>
      </c>
      <c r="F23" s="304"/>
      <c r="G23" s="304"/>
      <c r="H23" s="305"/>
      <c r="I23" s="303" t="s">
        <v>679</v>
      </c>
      <c r="J23" s="304"/>
      <c r="K23" s="304"/>
      <c r="L23" s="305"/>
      <c r="M23" s="306"/>
      <c r="N23" s="307"/>
      <c r="O23" s="307"/>
      <c r="P23" s="308"/>
      <c r="Q23" s="315" t="s">
        <v>526</v>
      </c>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7"/>
      <c r="AU23" s="318" t="s">
        <v>527</v>
      </c>
      <c r="AV23" s="312"/>
      <c r="AW23" s="312"/>
      <c r="AX23" s="319"/>
      <c r="AY23" s="320" t="s">
        <v>525</v>
      </c>
      <c r="AZ23" s="321"/>
      <c r="BA23" s="322"/>
      <c r="BB23" s="323" t="s">
        <v>564</v>
      </c>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5"/>
    </row>
    <row r="24" spans="2:98" s="11" customFormat="1" ht="71.25" customHeight="1" thickBot="1">
      <c r="B24" s="282">
        <v>16</v>
      </c>
      <c r="C24" s="283"/>
      <c r="D24" s="284"/>
      <c r="E24" s="285" t="s">
        <v>27</v>
      </c>
      <c r="F24" s="286"/>
      <c r="G24" s="286"/>
      <c r="H24" s="287"/>
      <c r="I24" s="285" t="s">
        <v>679</v>
      </c>
      <c r="J24" s="286"/>
      <c r="K24" s="286"/>
      <c r="L24" s="287"/>
      <c r="M24" s="288"/>
      <c r="N24" s="288"/>
      <c r="O24" s="288"/>
      <c r="P24" s="289"/>
      <c r="Q24" s="290" t="s">
        <v>582</v>
      </c>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2"/>
      <c r="AU24" s="293" t="s">
        <v>528</v>
      </c>
      <c r="AV24" s="294"/>
      <c r="AW24" s="294"/>
      <c r="AX24" s="295"/>
      <c r="AY24" s="326" t="s">
        <v>34</v>
      </c>
      <c r="AZ24" s="326"/>
      <c r="BA24" s="326"/>
      <c r="BB24" s="336" t="s">
        <v>581</v>
      </c>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8"/>
    </row>
    <row r="25" spans="2:98" s="1" customFormat="1" ht="24.75" customHeight="1">
      <c r="B25" s="13"/>
      <c r="C25" s="13"/>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row>
    <row r="26" spans="2:98" s="1" customFormat="1" ht="21" customHeight="1">
      <c r="B26" s="15"/>
      <c r="C26" s="15"/>
      <c r="D26" s="281" t="s">
        <v>675</v>
      </c>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row>
    <row r="27" spans="2:98" s="1" customFormat="1" ht="28.5" customHeight="1">
      <c r="B27" s="16"/>
      <c r="C27" s="16"/>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row>
  </sheetData>
  <mergeCells count="150">
    <mergeCell ref="AS1:CU1"/>
    <mergeCell ref="B3:BM3"/>
    <mergeCell ref="BO3:BU3"/>
    <mergeCell ref="BV3:CR3"/>
    <mergeCell ref="CS3:CT3"/>
    <mergeCell ref="B6:D7"/>
    <mergeCell ref="E6:H7"/>
    <mergeCell ref="I6:L7"/>
    <mergeCell ref="M6:P7"/>
    <mergeCell ref="Q6:AT7"/>
    <mergeCell ref="AU6:AX7"/>
    <mergeCell ref="AY6:BA7"/>
    <mergeCell ref="BB6:CT7"/>
    <mergeCell ref="B8:D8"/>
    <mergeCell ref="E8:H8"/>
    <mergeCell ref="I8:L8"/>
    <mergeCell ref="M8:P8"/>
    <mergeCell ref="Q8:AT8"/>
    <mergeCell ref="AU8:AX8"/>
    <mergeCell ref="AY8:BA8"/>
    <mergeCell ref="BB8:CT8"/>
    <mergeCell ref="B9:D9"/>
    <mergeCell ref="E9:H9"/>
    <mergeCell ref="I9:L9"/>
    <mergeCell ref="M9:P9"/>
    <mergeCell ref="Q9:AT9"/>
    <mergeCell ref="AU9:AX9"/>
    <mergeCell ref="AY9:BA9"/>
    <mergeCell ref="BB9:CT9"/>
    <mergeCell ref="AY10:BA10"/>
    <mergeCell ref="BB10:CT10"/>
    <mergeCell ref="B11:D11"/>
    <mergeCell ref="E11:H11"/>
    <mergeCell ref="I11:L11"/>
    <mergeCell ref="M11:P11"/>
    <mergeCell ref="Q11:AT11"/>
    <mergeCell ref="AU11:AX11"/>
    <mergeCell ref="AY11:BA11"/>
    <mergeCell ref="BB11:CT11"/>
    <mergeCell ref="B10:D10"/>
    <mergeCell ref="E10:H10"/>
    <mergeCell ref="I10:L10"/>
    <mergeCell ref="M10:P10"/>
    <mergeCell ref="Q10:AT10"/>
    <mergeCell ref="AU10:AX10"/>
    <mergeCell ref="AY12:BA12"/>
    <mergeCell ref="BB12:CT12"/>
    <mergeCell ref="B13:D13"/>
    <mergeCell ref="E13:H13"/>
    <mergeCell ref="I13:L13"/>
    <mergeCell ref="M13:P13"/>
    <mergeCell ref="Q13:AT13"/>
    <mergeCell ref="AU13:AX13"/>
    <mergeCell ref="AY13:BA13"/>
    <mergeCell ref="BB13:CT13"/>
    <mergeCell ref="B12:D12"/>
    <mergeCell ref="E12:H12"/>
    <mergeCell ref="I12:L12"/>
    <mergeCell ref="M12:P12"/>
    <mergeCell ref="Q12:AT12"/>
    <mergeCell ref="AU12:AX12"/>
    <mergeCell ref="AY14:BA14"/>
    <mergeCell ref="BB14:CT14"/>
    <mergeCell ref="B15:D15"/>
    <mergeCell ref="E15:H15"/>
    <mergeCell ref="I15:L15"/>
    <mergeCell ref="M15:P15"/>
    <mergeCell ref="Q15:AT15"/>
    <mergeCell ref="AU15:AX15"/>
    <mergeCell ref="AY15:BA15"/>
    <mergeCell ref="BB15:CT15"/>
    <mergeCell ref="B14:D14"/>
    <mergeCell ref="E14:H14"/>
    <mergeCell ref="I14:L14"/>
    <mergeCell ref="M14:P14"/>
    <mergeCell ref="Q14:AT14"/>
    <mergeCell ref="AU14:AX14"/>
    <mergeCell ref="AY16:BA16"/>
    <mergeCell ref="BB16:CT16"/>
    <mergeCell ref="B17:D17"/>
    <mergeCell ref="E17:H17"/>
    <mergeCell ref="I17:L17"/>
    <mergeCell ref="M17:P17"/>
    <mergeCell ref="Q17:AT17"/>
    <mergeCell ref="AU17:AX17"/>
    <mergeCell ref="AY17:BA17"/>
    <mergeCell ref="BB17:CT17"/>
    <mergeCell ref="B16:D16"/>
    <mergeCell ref="E16:H16"/>
    <mergeCell ref="I16:L16"/>
    <mergeCell ref="M16:P16"/>
    <mergeCell ref="Q16:AT16"/>
    <mergeCell ref="AU16:AX16"/>
    <mergeCell ref="BB24:CT24"/>
    <mergeCell ref="AY18:BA18"/>
    <mergeCell ref="BB18:CT18"/>
    <mergeCell ref="B19:D19"/>
    <mergeCell ref="E19:H19"/>
    <mergeCell ref="I19:L19"/>
    <mergeCell ref="M19:P19"/>
    <mergeCell ref="Q19:AT19"/>
    <mergeCell ref="AU19:AX19"/>
    <mergeCell ref="AY19:BA19"/>
    <mergeCell ref="BB19:CT19"/>
    <mergeCell ref="B18:D18"/>
    <mergeCell ref="E18:H18"/>
    <mergeCell ref="I18:L18"/>
    <mergeCell ref="M18:P18"/>
    <mergeCell ref="Q18:AT18"/>
    <mergeCell ref="AU18:AX18"/>
    <mergeCell ref="AY20:BA20"/>
    <mergeCell ref="BB20:CT20"/>
    <mergeCell ref="B21:D21"/>
    <mergeCell ref="E21:H21"/>
    <mergeCell ref="I21:L21"/>
    <mergeCell ref="M21:P21"/>
    <mergeCell ref="Q21:AT21"/>
    <mergeCell ref="AU21:AX21"/>
    <mergeCell ref="AY21:BA21"/>
    <mergeCell ref="BB21:CT21"/>
    <mergeCell ref="B20:D20"/>
    <mergeCell ref="E20:H20"/>
    <mergeCell ref="I20:L20"/>
    <mergeCell ref="M20:P20"/>
    <mergeCell ref="Q20:AT20"/>
    <mergeCell ref="AU20:AX20"/>
    <mergeCell ref="D26:CT27"/>
    <mergeCell ref="B24:D24"/>
    <mergeCell ref="E24:H24"/>
    <mergeCell ref="I24:L24"/>
    <mergeCell ref="M24:P24"/>
    <mergeCell ref="Q24:AT24"/>
    <mergeCell ref="AU24:AX24"/>
    <mergeCell ref="AY22:BA22"/>
    <mergeCell ref="BB22:CT22"/>
    <mergeCell ref="B22:D22"/>
    <mergeCell ref="E22:H22"/>
    <mergeCell ref="I22:L22"/>
    <mergeCell ref="M22:P22"/>
    <mergeCell ref="Q22:AT22"/>
    <mergeCell ref="AU22:AX22"/>
    <mergeCell ref="B23:D23"/>
    <mergeCell ref="E23:H23"/>
    <mergeCell ref="I23:L23"/>
    <mergeCell ref="M23:P23"/>
    <mergeCell ref="Q23:AT23"/>
    <mergeCell ref="AU23:AX23"/>
    <mergeCell ref="AY23:BA23"/>
    <mergeCell ref="BB23:CT23"/>
    <mergeCell ref="AY24:BA24"/>
  </mergeCells>
  <phoneticPr fontId="2"/>
  <printOptions horizontalCentered="1"/>
  <pageMargins left="0.59055118110236227" right="0.19685039370078741" top="0.19685039370078741" bottom="0.19685039370078741" header="0.51181102362204722" footer="0.51181102362204722"/>
  <pageSetup paperSize="9" scale="62" fitToHeight="0" orientation="portrait" cellComments="asDisplayed" r:id="rId1"/>
  <headerFooter alignWithMargins="0">
    <oddHeader>&amp;R&amp;14&amp;P / &amp;N ページ</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Z141"/>
  <sheetViews>
    <sheetView showZeros="0" view="pageBreakPreview" zoomScaleNormal="100" zoomScaleSheetLayoutView="100" workbookViewId="0">
      <selection activeCell="B2" sqref="B2:AJ2"/>
    </sheetView>
  </sheetViews>
  <sheetFormatPr defaultRowHeight="12" customHeight="1"/>
  <cols>
    <col min="1" max="1" width="1.875" style="18" customWidth="1"/>
    <col min="2" max="2" width="3" style="18" customWidth="1"/>
    <col min="3" max="52" width="2.625" style="18" customWidth="1"/>
    <col min="53" max="16384" width="9" style="18"/>
  </cols>
  <sheetData>
    <row r="1" spans="1:37" ht="20.25" customHeight="1">
      <c r="A1" s="17" t="s">
        <v>35</v>
      </c>
      <c r="AA1" s="546" t="s">
        <v>520</v>
      </c>
      <c r="AB1" s="546"/>
      <c r="AC1" s="546">
        <v>5</v>
      </c>
      <c r="AD1" s="546"/>
      <c r="AE1" s="17" t="s">
        <v>36</v>
      </c>
      <c r="AF1" s="547"/>
      <c r="AG1" s="547"/>
      <c r="AH1" s="17" t="s">
        <v>37</v>
      </c>
      <c r="AI1" s="547"/>
      <c r="AJ1" s="547"/>
      <c r="AK1" s="17" t="s">
        <v>38</v>
      </c>
    </row>
    <row r="2" spans="1:37" ht="26.25" customHeight="1">
      <c r="A2" s="19"/>
      <c r="B2" s="548" t="s">
        <v>583</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row>
    <row r="3" spans="1:37" ht="12" customHeight="1">
      <c r="A3" s="549" t="s">
        <v>39</v>
      </c>
      <c r="B3" s="549"/>
      <c r="C3" s="549"/>
      <c r="D3" s="549"/>
      <c r="E3" s="549"/>
      <c r="F3" s="549"/>
    </row>
    <row r="4" spans="1:37" ht="12" customHeight="1">
      <c r="A4" s="549"/>
      <c r="B4" s="549"/>
      <c r="C4" s="549"/>
      <c r="D4" s="549"/>
      <c r="E4" s="549"/>
      <c r="F4" s="549"/>
    </row>
    <row r="5" spans="1:37" ht="8.25" customHeight="1"/>
    <row r="6" spans="1:37" ht="15" customHeight="1">
      <c r="C6" s="18" t="s">
        <v>40</v>
      </c>
    </row>
    <row r="7" spans="1:37" ht="15" customHeight="1">
      <c r="B7" s="18" t="s">
        <v>41</v>
      </c>
    </row>
    <row r="8" spans="1:37" ht="15" customHeight="1">
      <c r="C8" s="18" t="s">
        <v>42</v>
      </c>
    </row>
    <row r="9" spans="1:37" ht="15" customHeight="1">
      <c r="B9" s="18" t="s">
        <v>43</v>
      </c>
    </row>
    <row r="10" spans="1:37" ht="8.25" customHeight="1"/>
    <row r="11" spans="1:37" ht="12" customHeight="1">
      <c r="B11" s="451"/>
      <c r="C11" s="451"/>
      <c r="D11" s="451"/>
      <c r="E11" s="451"/>
      <c r="F11" s="451"/>
      <c r="G11" s="451"/>
      <c r="H11" s="451"/>
      <c r="J11" s="535" t="s">
        <v>680</v>
      </c>
      <c r="K11" s="535"/>
      <c r="L11" s="535"/>
      <c r="M11" s="535"/>
      <c r="N11" s="535"/>
      <c r="O11" s="535"/>
      <c r="P11" s="535"/>
      <c r="Q11" s="466" t="s">
        <v>44</v>
      </c>
      <c r="R11" s="466"/>
      <c r="S11" s="466" t="s">
        <v>45</v>
      </c>
      <c r="T11" s="535" t="s">
        <v>682</v>
      </c>
      <c r="U11" s="535"/>
      <c r="W11" s="535">
        <v>4</v>
      </c>
      <c r="X11" s="535"/>
      <c r="Y11" s="466" t="s">
        <v>46</v>
      </c>
      <c r="AA11" s="466" t="s">
        <v>47</v>
      </c>
      <c r="AB11" s="466"/>
      <c r="AC11" s="536" t="s">
        <v>684</v>
      </c>
      <c r="AD11" s="536"/>
      <c r="AE11" s="536"/>
      <c r="AF11" s="536"/>
      <c r="AG11" s="536"/>
      <c r="AH11" s="466" t="s">
        <v>48</v>
      </c>
      <c r="AI11" s="466"/>
    </row>
    <row r="12" spans="1:37" ht="12" customHeight="1">
      <c r="B12" s="451"/>
      <c r="C12" s="451"/>
      <c r="D12" s="451"/>
      <c r="E12" s="451"/>
      <c r="F12" s="451"/>
      <c r="G12" s="451"/>
      <c r="H12" s="451"/>
      <c r="J12" s="550" t="s">
        <v>681</v>
      </c>
      <c r="K12" s="550"/>
      <c r="L12" s="550"/>
      <c r="M12" s="550"/>
      <c r="N12" s="550"/>
      <c r="O12" s="550"/>
      <c r="P12" s="550"/>
      <c r="Q12" s="466"/>
      <c r="R12" s="466"/>
      <c r="S12" s="466"/>
      <c r="T12" s="550" t="s">
        <v>683</v>
      </c>
      <c r="U12" s="550"/>
      <c r="V12" s="20"/>
      <c r="W12" s="550">
        <v>4</v>
      </c>
      <c r="X12" s="550"/>
      <c r="Y12" s="466"/>
      <c r="AA12" s="466"/>
      <c r="AB12" s="466"/>
      <c r="AC12" s="551" t="s">
        <v>685</v>
      </c>
      <c r="AD12" s="551"/>
      <c r="AE12" s="551"/>
      <c r="AF12" s="551"/>
      <c r="AG12" s="551"/>
      <c r="AH12" s="466"/>
      <c r="AI12" s="466"/>
    </row>
    <row r="14" spans="1:37" ht="12" customHeight="1">
      <c r="B14" s="466"/>
      <c r="C14" s="466"/>
      <c r="D14" s="466"/>
      <c r="E14" s="466"/>
      <c r="F14" s="466"/>
      <c r="G14" s="466"/>
      <c r="H14" s="466"/>
      <c r="J14" s="18" t="s">
        <v>49</v>
      </c>
      <c r="K14" s="18" t="s">
        <v>50</v>
      </c>
      <c r="L14" s="536" t="s">
        <v>686</v>
      </c>
      <c r="M14" s="536"/>
      <c r="N14" s="536"/>
      <c r="O14" s="18" t="s">
        <v>51</v>
      </c>
      <c r="P14" s="536" t="s">
        <v>687</v>
      </c>
      <c r="Q14" s="536"/>
      <c r="R14" s="536"/>
      <c r="S14" s="536"/>
      <c r="T14" s="18" t="s">
        <v>52</v>
      </c>
    </row>
    <row r="15" spans="1:37" ht="14.25" customHeight="1">
      <c r="B15" s="451" t="s">
        <v>53</v>
      </c>
      <c r="C15" s="451"/>
      <c r="D15" s="451"/>
      <c r="E15" s="451"/>
      <c r="F15" s="451"/>
      <c r="G15" s="451"/>
      <c r="H15" s="451"/>
      <c r="J15" s="538" t="s">
        <v>688</v>
      </c>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row>
    <row r="16" spans="1:37" ht="12" customHeight="1">
      <c r="B16" s="451" t="s">
        <v>54</v>
      </c>
      <c r="C16" s="451"/>
      <c r="D16" s="451"/>
      <c r="E16" s="451"/>
      <c r="F16" s="451"/>
      <c r="G16" s="451"/>
      <c r="H16" s="451"/>
      <c r="J16" s="543" t="s">
        <v>689</v>
      </c>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row>
    <row r="17" spans="2:36" ht="12" customHeight="1">
      <c r="B17" s="451"/>
      <c r="C17" s="451"/>
      <c r="D17" s="451"/>
      <c r="E17" s="451"/>
      <c r="F17" s="451"/>
      <c r="G17" s="451"/>
      <c r="H17" s="451"/>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row>
    <row r="19" spans="2:36" ht="14.25" customHeight="1">
      <c r="B19" s="451" t="s">
        <v>53</v>
      </c>
      <c r="C19" s="451"/>
      <c r="D19" s="451"/>
      <c r="E19" s="451"/>
      <c r="F19" s="451"/>
      <c r="G19" s="451"/>
      <c r="H19" s="451"/>
      <c r="J19" s="538" t="s">
        <v>690</v>
      </c>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21"/>
      <c r="AH19" s="21"/>
      <c r="AI19" s="21"/>
      <c r="AJ19" s="21"/>
    </row>
    <row r="20" spans="2:36" ht="12" customHeight="1">
      <c r="B20" s="451" t="s">
        <v>55</v>
      </c>
      <c r="C20" s="451"/>
      <c r="D20" s="451"/>
      <c r="E20" s="451"/>
      <c r="F20" s="451"/>
      <c r="G20" s="451"/>
      <c r="H20" s="451"/>
      <c r="J20" s="540" t="s">
        <v>691</v>
      </c>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21"/>
      <c r="AH20" s="21"/>
      <c r="AI20" s="21"/>
      <c r="AJ20" s="21"/>
    </row>
    <row r="21" spans="2:36" ht="12" customHeight="1">
      <c r="B21" s="451"/>
      <c r="C21" s="451"/>
      <c r="D21" s="451"/>
      <c r="E21" s="451"/>
      <c r="F21" s="451"/>
      <c r="G21" s="451"/>
      <c r="H21" s="451"/>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21"/>
      <c r="AH21" s="21"/>
      <c r="AI21" s="21"/>
      <c r="AJ21" s="21"/>
    </row>
    <row r="23" spans="2:36" ht="14.25" customHeight="1">
      <c r="B23" s="451" t="s">
        <v>56</v>
      </c>
      <c r="C23" s="451"/>
      <c r="D23" s="451"/>
      <c r="E23" s="451"/>
      <c r="F23" s="451"/>
      <c r="G23" s="451"/>
      <c r="H23" s="451"/>
      <c r="S23" s="538" t="s">
        <v>693</v>
      </c>
      <c r="T23" s="538"/>
      <c r="U23" s="538"/>
      <c r="V23" s="538"/>
      <c r="W23" s="538"/>
      <c r="X23" s="538"/>
      <c r="Y23" s="538"/>
      <c r="Z23" s="538"/>
      <c r="AA23" s="538"/>
      <c r="AB23" s="538"/>
      <c r="AC23" s="538"/>
      <c r="AD23" s="538"/>
      <c r="AE23" s="538"/>
      <c r="AF23" s="538"/>
    </row>
    <row r="24" spans="2:36" ht="12" customHeight="1">
      <c r="B24" s="451" t="s">
        <v>57</v>
      </c>
      <c r="C24" s="451"/>
      <c r="D24" s="451"/>
      <c r="E24" s="451"/>
      <c r="F24" s="451"/>
      <c r="G24" s="451"/>
      <c r="H24" s="451"/>
      <c r="J24" s="541" t="s">
        <v>692</v>
      </c>
      <c r="K24" s="541"/>
      <c r="L24" s="541"/>
      <c r="M24" s="541"/>
      <c r="N24" s="541"/>
      <c r="O24" s="541"/>
      <c r="P24" s="541"/>
      <c r="Q24" s="541"/>
      <c r="S24" s="543" t="s">
        <v>694</v>
      </c>
      <c r="T24" s="543"/>
      <c r="U24" s="543"/>
      <c r="V24" s="543"/>
      <c r="W24" s="543"/>
      <c r="X24" s="543"/>
      <c r="Y24" s="543"/>
      <c r="Z24" s="543"/>
      <c r="AA24" s="543"/>
      <c r="AB24" s="543"/>
      <c r="AC24" s="543"/>
      <c r="AD24" s="543"/>
      <c r="AE24" s="543"/>
      <c r="AF24" s="543"/>
      <c r="AH24" s="535"/>
      <c r="AI24" s="535"/>
    </row>
    <row r="25" spans="2:36" ht="12" customHeight="1">
      <c r="B25" s="451"/>
      <c r="C25" s="451"/>
      <c r="D25" s="451"/>
      <c r="E25" s="451"/>
      <c r="F25" s="451"/>
      <c r="G25" s="451"/>
      <c r="H25" s="451"/>
      <c r="J25" s="542"/>
      <c r="K25" s="542"/>
      <c r="L25" s="542"/>
      <c r="M25" s="542"/>
      <c r="N25" s="542"/>
      <c r="O25" s="542"/>
      <c r="P25" s="542"/>
      <c r="Q25" s="542"/>
      <c r="S25" s="538"/>
      <c r="T25" s="538"/>
      <c r="U25" s="538"/>
      <c r="V25" s="538"/>
      <c r="W25" s="538"/>
      <c r="X25" s="538"/>
      <c r="Y25" s="538"/>
      <c r="Z25" s="538"/>
      <c r="AA25" s="538"/>
      <c r="AB25" s="538"/>
      <c r="AC25" s="538"/>
      <c r="AD25" s="538"/>
      <c r="AE25" s="538"/>
      <c r="AF25" s="538"/>
      <c r="AH25" s="535"/>
      <c r="AI25" s="535"/>
    </row>
    <row r="27" spans="2:36" ht="16.5" customHeight="1">
      <c r="B27" s="451" t="s">
        <v>58</v>
      </c>
      <c r="C27" s="451"/>
      <c r="D27" s="451"/>
      <c r="E27" s="451"/>
      <c r="F27" s="451"/>
      <c r="G27" s="451"/>
      <c r="H27" s="451"/>
      <c r="J27" s="18" t="s">
        <v>59</v>
      </c>
      <c r="K27" s="536" t="s">
        <v>695</v>
      </c>
      <c r="L27" s="536"/>
      <c r="M27" s="536"/>
      <c r="N27" s="536"/>
      <c r="O27" s="18" t="s">
        <v>60</v>
      </c>
      <c r="P27" s="536" t="s">
        <v>696</v>
      </c>
      <c r="Q27" s="536"/>
      <c r="R27" s="536"/>
      <c r="S27" s="536"/>
      <c r="T27" s="18" t="s">
        <v>60</v>
      </c>
      <c r="U27" s="536" t="s">
        <v>698</v>
      </c>
      <c r="V27" s="536"/>
      <c r="W27" s="536"/>
      <c r="X27" s="536"/>
      <c r="Y27" s="18" t="s">
        <v>61</v>
      </c>
      <c r="AA27" s="464" t="s">
        <v>62</v>
      </c>
      <c r="AB27" s="464"/>
      <c r="AC27" s="464"/>
      <c r="AD27" s="464"/>
      <c r="AE27" s="464"/>
      <c r="AF27" s="464"/>
      <c r="AG27" s="464"/>
      <c r="AH27" s="464"/>
      <c r="AI27" s="464"/>
      <c r="AJ27" s="464"/>
    </row>
    <row r="28" spans="2:36" ht="16.5" customHeight="1">
      <c r="B28" s="451" t="s">
        <v>63</v>
      </c>
      <c r="C28" s="451"/>
      <c r="D28" s="451"/>
      <c r="E28" s="451"/>
      <c r="F28" s="451"/>
      <c r="G28" s="451"/>
      <c r="H28" s="451"/>
      <c r="J28" s="18" t="s">
        <v>59</v>
      </c>
      <c r="K28" s="536" t="s">
        <v>695</v>
      </c>
      <c r="L28" s="536"/>
      <c r="M28" s="536"/>
      <c r="N28" s="536"/>
      <c r="O28" s="18" t="s">
        <v>60</v>
      </c>
      <c r="P28" s="536" t="s">
        <v>697</v>
      </c>
      <c r="Q28" s="536"/>
      <c r="R28" s="536"/>
      <c r="S28" s="536"/>
      <c r="T28" s="18" t="s">
        <v>60</v>
      </c>
      <c r="U28" s="536" t="s">
        <v>699</v>
      </c>
      <c r="V28" s="536"/>
      <c r="W28" s="536"/>
      <c r="X28" s="536"/>
      <c r="Y28" s="18" t="s">
        <v>61</v>
      </c>
      <c r="AA28" s="22"/>
      <c r="AB28" s="537" t="s">
        <v>64</v>
      </c>
      <c r="AC28" s="537"/>
      <c r="AD28" s="537"/>
      <c r="AE28" s="537"/>
      <c r="AF28" s="537"/>
      <c r="AG28" s="537"/>
      <c r="AH28" s="537"/>
      <c r="AI28" s="537"/>
      <c r="AJ28" s="23"/>
    </row>
    <row r="29" spans="2:36" ht="16.5" customHeight="1">
      <c r="B29" s="451" t="s">
        <v>65</v>
      </c>
      <c r="C29" s="451"/>
      <c r="D29" s="451"/>
      <c r="E29" s="451"/>
      <c r="F29" s="451"/>
      <c r="G29" s="451"/>
      <c r="H29" s="451"/>
      <c r="J29" s="18" t="s">
        <v>66</v>
      </c>
      <c r="K29" s="536" t="s">
        <v>695</v>
      </c>
      <c r="L29" s="536"/>
      <c r="M29" s="536"/>
      <c r="N29" s="536"/>
      <c r="O29" s="18" t="s">
        <v>67</v>
      </c>
      <c r="P29" s="536" t="s">
        <v>697</v>
      </c>
      <c r="Q29" s="536"/>
      <c r="R29" s="536"/>
      <c r="S29" s="536"/>
      <c r="T29" s="18" t="s">
        <v>67</v>
      </c>
      <c r="U29" s="536" t="s">
        <v>700</v>
      </c>
      <c r="V29" s="536"/>
      <c r="W29" s="536"/>
      <c r="X29" s="536"/>
      <c r="Y29" s="18" t="s">
        <v>68</v>
      </c>
      <c r="AA29" s="544"/>
      <c r="AB29" s="443"/>
      <c r="AC29" s="443"/>
      <c r="AD29" s="443"/>
      <c r="AE29" s="443"/>
      <c r="AF29" s="443"/>
      <c r="AG29" s="443"/>
      <c r="AH29" s="443"/>
      <c r="AI29" s="443"/>
      <c r="AJ29" s="545"/>
    </row>
    <row r="30" spans="2:36" ht="27" customHeight="1">
      <c r="B30" s="466" t="s">
        <v>69</v>
      </c>
      <c r="C30" s="466"/>
      <c r="D30" s="466"/>
      <c r="E30" s="466"/>
      <c r="F30" s="466"/>
      <c r="G30" s="466"/>
      <c r="H30" s="466"/>
      <c r="J30" s="533" t="s">
        <v>701</v>
      </c>
      <c r="K30" s="534"/>
      <c r="L30" s="534"/>
      <c r="M30" s="534"/>
      <c r="N30" s="534"/>
      <c r="O30" s="534"/>
      <c r="P30" s="534"/>
      <c r="Q30" s="534"/>
      <c r="R30" s="534"/>
      <c r="S30" s="534"/>
      <c r="T30" s="534"/>
      <c r="U30" s="534"/>
      <c r="V30" s="534"/>
      <c r="W30" s="534"/>
      <c r="X30" s="534"/>
      <c r="Y30" s="534"/>
      <c r="AA30" s="544"/>
      <c r="AB30" s="443"/>
      <c r="AC30" s="443"/>
      <c r="AD30" s="443"/>
      <c r="AE30" s="443"/>
      <c r="AF30" s="443"/>
      <c r="AG30" s="443"/>
      <c r="AH30" s="443"/>
      <c r="AI30" s="443"/>
      <c r="AJ30" s="545"/>
    </row>
    <row r="31" spans="2:36" ht="12.75" customHeight="1">
      <c r="AA31" s="544"/>
      <c r="AB31" s="443"/>
      <c r="AC31" s="443"/>
      <c r="AD31" s="443"/>
      <c r="AE31" s="443"/>
      <c r="AF31" s="443"/>
      <c r="AG31" s="443"/>
      <c r="AH31" s="443"/>
      <c r="AI31" s="443"/>
      <c r="AJ31" s="545"/>
    </row>
    <row r="32" spans="2:36" ht="14.25" customHeight="1">
      <c r="B32" s="451" t="s">
        <v>53</v>
      </c>
      <c r="C32" s="451"/>
      <c r="D32" s="451"/>
      <c r="E32" s="451"/>
      <c r="F32" s="451"/>
      <c r="G32" s="451"/>
      <c r="H32" s="451"/>
      <c r="J32" s="538" t="s">
        <v>702</v>
      </c>
      <c r="K32" s="538"/>
      <c r="L32" s="538"/>
      <c r="M32" s="538"/>
      <c r="N32" s="538"/>
      <c r="O32" s="538"/>
      <c r="P32" s="538"/>
      <c r="Q32" s="538"/>
      <c r="R32" s="538"/>
      <c r="S32" s="538"/>
      <c r="T32" s="538"/>
      <c r="U32" s="538"/>
      <c r="V32" s="538"/>
      <c r="W32" s="538"/>
      <c r="X32" s="538"/>
      <c r="Y32" s="538"/>
      <c r="AA32" s="544"/>
      <c r="AB32" s="443"/>
      <c r="AC32" s="443"/>
      <c r="AD32" s="443"/>
      <c r="AE32" s="443"/>
      <c r="AF32" s="443"/>
      <c r="AG32" s="443"/>
      <c r="AH32" s="443"/>
      <c r="AI32" s="443"/>
      <c r="AJ32" s="545"/>
    </row>
    <row r="33" spans="1:52" ht="12" customHeight="1">
      <c r="B33" s="451" t="s">
        <v>70</v>
      </c>
      <c r="C33" s="451"/>
      <c r="D33" s="451"/>
      <c r="E33" s="451"/>
      <c r="F33" s="451"/>
      <c r="G33" s="451"/>
      <c r="H33" s="451"/>
      <c r="J33" s="539" t="s">
        <v>703</v>
      </c>
      <c r="K33" s="539"/>
      <c r="L33" s="539"/>
      <c r="M33" s="539"/>
      <c r="N33" s="539"/>
      <c r="O33" s="539"/>
      <c r="P33" s="539"/>
      <c r="Q33" s="539"/>
      <c r="R33" s="539"/>
      <c r="S33" s="539"/>
      <c r="T33" s="539"/>
      <c r="U33" s="539"/>
      <c r="V33" s="539"/>
      <c r="W33" s="539"/>
      <c r="X33" s="539"/>
      <c r="Y33" s="539"/>
      <c r="AA33" s="544"/>
      <c r="AB33" s="443"/>
      <c r="AC33" s="443"/>
      <c r="AD33" s="443"/>
      <c r="AE33" s="443"/>
      <c r="AF33" s="443"/>
      <c r="AG33" s="443"/>
      <c r="AH33" s="443"/>
      <c r="AI33" s="443"/>
      <c r="AJ33" s="545"/>
      <c r="AO33" s="18" t="s">
        <v>71</v>
      </c>
      <c r="AR33" s="18" t="s">
        <v>72</v>
      </c>
    </row>
    <row r="34" spans="1:52" ht="15.75" customHeight="1">
      <c r="B34" s="451"/>
      <c r="C34" s="451"/>
      <c r="D34" s="451"/>
      <c r="E34" s="451"/>
      <c r="F34" s="451"/>
      <c r="G34" s="451"/>
      <c r="H34" s="451"/>
      <c r="J34" s="538"/>
      <c r="K34" s="538"/>
      <c r="L34" s="538"/>
      <c r="M34" s="538"/>
      <c r="N34" s="538"/>
      <c r="O34" s="538"/>
      <c r="P34" s="538"/>
      <c r="Q34" s="538"/>
      <c r="R34" s="538"/>
      <c r="S34" s="538"/>
      <c r="T34" s="538"/>
      <c r="U34" s="538"/>
      <c r="V34" s="538"/>
      <c r="W34" s="538"/>
      <c r="X34" s="538"/>
      <c r="Y34" s="538"/>
      <c r="AA34" s="544"/>
      <c r="AB34" s="443"/>
      <c r="AC34" s="443"/>
      <c r="AD34" s="443"/>
      <c r="AE34" s="443"/>
      <c r="AF34" s="443"/>
      <c r="AG34" s="443"/>
      <c r="AH34" s="443"/>
      <c r="AI34" s="443"/>
      <c r="AJ34" s="545"/>
      <c r="AO34" s="18" t="s">
        <v>73</v>
      </c>
    </row>
    <row r="35" spans="1:52" ht="11.25" customHeight="1">
      <c r="AA35" s="20"/>
      <c r="AB35" s="20"/>
      <c r="AC35" s="20"/>
      <c r="AD35" s="20"/>
      <c r="AE35" s="20"/>
      <c r="AF35" s="20"/>
      <c r="AG35" s="20"/>
      <c r="AH35" s="20"/>
      <c r="AI35" s="20"/>
      <c r="AJ35" s="20"/>
      <c r="AO35" s="18" t="s">
        <v>74</v>
      </c>
    </row>
    <row r="36" spans="1:52" ht="26.25" customHeight="1">
      <c r="B36" s="523" t="s">
        <v>75</v>
      </c>
      <c r="C36" s="524"/>
      <c r="D36" s="524"/>
      <c r="E36" s="524"/>
      <c r="F36" s="524"/>
      <c r="G36" s="524"/>
      <c r="H36" s="524"/>
      <c r="I36" s="521"/>
      <c r="J36" s="523" t="s">
        <v>76</v>
      </c>
      <c r="K36" s="524"/>
      <c r="L36" s="524"/>
      <c r="M36" s="524"/>
      <c r="N36" s="524"/>
      <c r="O36" s="524"/>
      <c r="P36" s="524"/>
      <c r="Q36" s="524"/>
      <c r="R36" s="521"/>
      <c r="S36" s="525" t="s">
        <v>77</v>
      </c>
      <c r="T36" s="526"/>
      <c r="U36" s="526"/>
      <c r="V36" s="526"/>
      <c r="W36" s="526"/>
      <c r="X36" s="526"/>
      <c r="Y36" s="526"/>
      <c r="Z36" s="526"/>
      <c r="AA36" s="527"/>
      <c r="AB36" s="528" t="s">
        <v>78</v>
      </c>
      <c r="AC36" s="529"/>
      <c r="AD36" s="529"/>
      <c r="AE36" s="529"/>
      <c r="AF36" s="529"/>
      <c r="AG36" s="529"/>
      <c r="AH36" s="529"/>
      <c r="AI36" s="529"/>
      <c r="AJ36" s="530"/>
      <c r="AK36" s="24"/>
    </row>
    <row r="37" spans="1:52" ht="26.25" customHeight="1">
      <c r="B37" s="531" t="s">
        <v>71</v>
      </c>
      <c r="C37" s="481"/>
      <c r="D37" s="481"/>
      <c r="E37" s="481"/>
      <c r="F37" s="481"/>
      <c r="G37" s="481"/>
      <c r="H37" s="481"/>
      <c r="I37" s="532"/>
      <c r="J37" s="531" t="s">
        <v>74</v>
      </c>
      <c r="K37" s="481"/>
      <c r="L37" s="481"/>
      <c r="M37" s="481"/>
      <c r="N37" s="481"/>
      <c r="O37" s="481"/>
      <c r="P37" s="481"/>
      <c r="Q37" s="481"/>
      <c r="R37" s="532"/>
      <c r="S37" s="531" t="s">
        <v>71</v>
      </c>
      <c r="T37" s="481"/>
      <c r="U37" s="481"/>
      <c r="V37" s="481"/>
      <c r="W37" s="481"/>
      <c r="X37" s="481"/>
      <c r="Y37" s="481"/>
      <c r="Z37" s="481"/>
      <c r="AA37" s="532"/>
      <c r="AB37" s="531" t="s">
        <v>71</v>
      </c>
      <c r="AC37" s="481"/>
      <c r="AD37" s="481"/>
      <c r="AE37" s="481"/>
      <c r="AF37" s="481"/>
      <c r="AG37" s="481"/>
      <c r="AH37" s="481"/>
      <c r="AI37" s="481"/>
      <c r="AJ37" s="532"/>
      <c r="AK37" s="24"/>
    </row>
    <row r="38" spans="1:52" ht="15.75" customHeight="1"/>
    <row r="39" spans="1:52" ht="17.25" customHeight="1">
      <c r="A39" s="266"/>
      <c r="B39" s="108" t="s">
        <v>587</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row>
    <row r="40" spans="1:52" ht="6.75" customHeight="1">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row>
    <row r="41" spans="1:52" ht="15.75" customHeight="1">
      <c r="A41" s="266"/>
      <c r="B41" s="270" t="s">
        <v>585</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6"/>
      <c r="AL41" s="26"/>
      <c r="AM41" s="26"/>
      <c r="AN41" s="26"/>
      <c r="AO41" s="26"/>
      <c r="AP41" s="26"/>
      <c r="AQ41" s="26"/>
      <c r="AR41" s="26"/>
      <c r="AS41" s="26"/>
      <c r="AT41" s="26"/>
      <c r="AU41" s="26"/>
      <c r="AV41" s="26"/>
      <c r="AW41" s="26"/>
      <c r="AX41" s="26"/>
      <c r="AY41" s="26"/>
      <c r="AZ41" s="26"/>
    </row>
    <row r="42" spans="1:52" ht="15.75" customHeight="1">
      <c r="A42" s="266"/>
      <c r="B42" s="272" t="s">
        <v>586</v>
      </c>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
      <c r="AL42" s="27"/>
      <c r="AM42" s="27"/>
      <c r="AN42" s="27"/>
      <c r="AO42" s="27"/>
      <c r="AP42" s="27"/>
      <c r="AQ42" s="27"/>
      <c r="AR42" s="27"/>
      <c r="AS42" s="27"/>
      <c r="AT42" s="27"/>
      <c r="AU42" s="27"/>
      <c r="AV42" s="27"/>
      <c r="AW42" s="27"/>
      <c r="AX42" s="27"/>
      <c r="AY42" s="27"/>
      <c r="AZ42" s="27"/>
    </row>
    <row r="43" spans="1:52" ht="15.75" customHeight="1">
      <c r="A43" s="266"/>
      <c r="B43" s="272" t="s">
        <v>584</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
      <c r="AL43" s="27"/>
      <c r="AM43" s="27"/>
      <c r="AN43" s="27"/>
      <c r="AO43" s="27"/>
      <c r="AP43" s="27"/>
      <c r="AQ43" s="27"/>
      <c r="AR43" s="27"/>
      <c r="AS43" s="27"/>
      <c r="AT43" s="27"/>
      <c r="AU43" s="27"/>
      <c r="AV43" s="27"/>
      <c r="AW43" s="27"/>
      <c r="AX43" s="27"/>
      <c r="AY43" s="27"/>
      <c r="AZ43" s="27"/>
    </row>
    <row r="44" spans="1:52" ht="14.25" customHeight="1" thickBot="1">
      <c r="B44" s="28"/>
      <c r="C44" s="29"/>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10.5" customHeight="1">
      <c r="B45" s="514" t="s">
        <v>79</v>
      </c>
      <c r="C45" s="515"/>
      <c r="D45" s="515"/>
      <c r="E45" s="518" t="s">
        <v>80</v>
      </c>
      <c r="F45" s="519"/>
      <c r="G45" s="519"/>
      <c r="H45" s="519"/>
      <c r="I45" s="519"/>
      <c r="J45" s="519"/>
      <c r="K45" s="519"/>
      <c r="L45" s="519"/>
      <c r="M45" s="520"/>
      <c r="N45" s="514" t="s">
        <v>79</v>
      </c>
      <c r="O45" s="515"/>
      <c r="P45" s="515"/>
      <c r="Q45" s="518" t="s">
        <v>80</v>
      </c>
      <c r="R45" s="519"/>
      <c r="S45" s="519"/>
      <c r="T45" s="519"/>
      <c r="U45" s="519"/>
      <c r="V45" s="519"/>
      <c r="W45" s="519"/>
      <c r="X45" s="519"/>
      <c r="Y45" s="520"/>
      <c r="Z45" s="514" t="s">
        <v>79</v>
      </c>
      <c r="AA45" s="515"/>
      <c r="AB45" s="515"/>
      <c r="AC45" s="518" t="s">
        <v>80</v>
      </c>
      <c r="AD45" s="519"/>
      <c r="AE45" s="519"/>
      <c r="AF45" s="519"/>
      <c r="AG45" s="519"/>
      <c r="AH45" s="519"/>
      <c r="AI45" s="519"/>
      <c r="AJ45" s="519"/>
      <c r="AK45" s="520"/>
    </row>
    <row r="46" spans="1:52" ht="10.5" customHeight="1">
      <c r="B46" s="516"/>
      <c r="C46" s="517"/>
      <c r="D46" s="517"/>
      <c r="E46" s="521"/>
      <c r="F46" s="464"/>
      <c r="G46" s="464"/>
      <c r="H46" s="464"/>
      <c r="I46" s="464"/>
      <c r="J46" s="464"/>
      <c r="K46" s="464"/>
      <c r="L46" s="464"/>
      <c r="M46" s="522"/>
      <c r="N46" s="516"/>
      <c r="O46" s="517"/>
      <c r="P46" s="517"/>
      <c r="Q46" s="521"/>
      <c r="R46" s="464"/>
      <c r="S46" s="464"/>
      <c r="T46" s="464"/>
      <c r="U46" s="464"/>
      <c r="V46" s="464"/>
      <c r="W46" s="464"/>
      <c r="X46" s="464"/>
      <c r="Y46" s="522"/>
      <c r="Z46" s="516"/>
      <c r="AA46" s="517"/>
      <c r="AB46" s="517"/>
      <c r="AC46" s="521"/>
      <c r="AD46" s="464"/>
      <c r="AE46" s="464"/>
      <c r="AF46" s="464"/>
      <c r="AG46" s="464"/>
      <c r="AH46" s="464"/>
      <c r="AI46" s="464"/>
      <c r="AJ46" s="464"/>
      <c r="AK46" s="522"/>
    </row>
    <row r="47" spans="1:52" ht="16.5" customHeight="1">
      <c r="B47" s="506" t="s">
        <v>704</v>
      </c>
      <c r="C47" s="486"/>
      <c r="D47" s="486"/>
      <c r="E47" s="507" t="s">
        <v>81</v>
      </c>
      <c r="F47" s="508"/>
      <c r="G47" s="509" t="s">
        <v>82</v>
      </c>
      <c r="H47" s="509"/>
      <c r="I47" s="509"/>
      <c r="J47" s="509"/>
      <c r="K47" s="509"/>
      <c r="L47" s="509"/>
      <c r="M47" s="510"/>
      <c r="N47" s="506"/>
      <c r="O47" s="486"/>
      <c r="P47" s="486"/>
      <c r="Q47" s="507" t="s">
        <v>83</v>
      </c>
      <c r="R47" s="508"/>
      <c r="S47" s="509" t="s">
        <v>84</v>
      </c>
      <c r="T47" s="509"/>
      <c r="U47" s="509"/>
      <c r="V47" s="509"/>
      <c r="W47" s="509"/>
      <c r="X47" s="509"/>
      <c r="Y47" s="510"/>
      <c r="Z47" s="506"/>
      <c r="AA47" s="486"/>
      <c r="AB47" s="486"/>
      <c r="AC47" s="507" t="s">
        <v>85</v>
      </c>
      <c r="AD47" s="508"/>
      <c r="AE47" s="509" t="s">
        <v>86</v>
      </c>
      <c r="AF47" s="509"/>
      <c r="AG47" s="509"/>
      <c r="AH47" s="509"/>
      <c r="AI47" s="509"/>
      <c r="AJ47" s="509"/>
      <c r="AK47" s="510"/>
    </row>
    <row r="48" spans="1:52" ht="16.5" customHeight="1">
      <c r="B48" s="506"/>
      <c r="C48" s="486"/>
      <c r="D48" s="486"/>
      <c r="E48" s="507" t="s">
        <v>87</v>
      </c>
      <c r="F48" s="508"/>
      <c r="G48" s="509" t="s">
        <v>88</v>
      </c>
      <c r="H48" s="509"/>
      <c r="I48" s="509"/>
      <c r="J48" s="509"/>
      <c r="K48" s="509"/>
      <c r="L48" s="509"/>
      <c r="M48" s="510"/>
      <c r="N48" s="506"/>
      <c r="O48" s="486"/>
      <c r="P48" s="486"/>
      <c r="Q48" s="507" t="s">
        <v>89</v>
      </c>
      <c r="R48" s="508"/>
      <c r="S48" s="509" t="s">
        <v>90</v>
      </c>
      <c r="T48" s="509"/>
      <c r="U48" s="509"/>
      <c r="V48" s="509"/>
      <c r="W48" s="509"/>
      <c r="X48" s="509"/>
      <c r="Y48" s="510"/>
      <c r="Z48" s="506"/>
      <c r="AA48" s="486"/>
      <c r="AB48" s="486"/>
      <c r="AC48" s="507" t="s">
        <v>91</v>
      </c>
      <c r="AD48" s="508"/>
      <c r="AE48" s="509" t="s">
        <v>92</v>
      </c>
      <c r="AF48" s="509"/>
      <c r="AG48" s="509"/>
      <c r="AH48" s="509"/>
      <c r="AI48" s="509"/>
      <c r="AJ48" s="509"/>
      <c r="AK48" s="510"/>
    </row>
    <row r="49" spans="1:37" ht="16.5" customHeight="1">
      <c r="B49" s="506"/>
      <c r="C49" s="486"/>
      <c r="D49" s="486"/>
      <c r="E49" s="507" t="s">
        <v>93</v>
      </c>
      <c r="F49" s="508"/>
      <c r="G49" s="509" t="s">
        <v>94</v>
      </c>
      <c r="H49" s="509"/>
      <c r="I49" s="509"/>
      <c r="J49" s="509"/>
      <c r="K49" s="509"/>
      <c r="L49" s="509"/>
      <c r="M49" s="510"/>
      <c r="N49" s="506"/>
      <c r="O49" s="486"/>
      <c r="P49" s="486"/>
      <c r="Q49" s="507" t="s">
        <v>95</v>
      </c>
      <c r="R49" s="508"/>
      <c r="S49" s="509" t="s">
        <v>96</v>
      </c>
      <c r="T49" s="509"/>
      <c r="U49" s="509"/>
      <c r="V49" s="509"/>
      <c r="W49" s="509"/>
      <c r="X49" s="509"/>
      <c r="Y49" s="510"/>
      <c r="Z49" s="506"/>
      <c r="AA49" s="486"/>
      <c r="AB49" s="486"/>
      <c r="AC49" s="507" t="s">
        <v>97</v>
      </c>
      <c r="AD49" s="508"/>
      <c r="AE49" s="509" t="s">
        <v>98</v>
      </c>
      <c r="AF49" s="509"/>
      <c r="AG49" s="509"/>
      <c r="AH49" s="509"/>
      <c r="AI49" s="509"/>
      <c r="AJ49" s="509"/>
      <c r="AK49" s="510"/>
    </row>
    <row r="50" spans="1:37" ht="16.5" customHeight="1">
      <c r="B50" s="506"/>
      <c r="C50" s="486"/>
      <c r="D50" s="486"/>
      <c r="E50" s="507" t="s">
        <v>99</v>
      </c>
      <c r="F50" s="508"/>
      <c r="G50" s="509" t="s">
        <v>100</v>
      </c>
      <c r="H50" s="509"/>
      <c r="I50" s="509"/>
      <c r="J50" s="509"/>
      <c r="K50" s="509"/>
      <c r="L50" s="509"/>
      <c r="M50" s="510"/>
      <c r="N50" s="506"/>
      <c r="O50" s="486"/>
      <c r="P50" s="486"/>
      <c r="Q50" s="507" t="s">
        <v>101</v>
      </c>
      <c r="R50" s="508"/>
      <c r="S50" s="509" t="s">
        <v>102</v>
      </c>
      <c r="T50" s="509"/>
      <c r="U50" s="509"/>
      <c r="V50" s="509"/>
      <c r="W50" s="509"/>
      <c r="X50" s="509"/>
      <c r="Y50" s="510"/>
      <c r="Z50" s="506"/>
      <c r="AA50" s="486"/>
      <c r="AB50" s="486"/>
      <c r="AC50" s="507" t="s">
        <v>103</v>
      </c>
      <c r="AD50" s="508"/>
      <c r="AE50" s="509" t="s">
        <v>104</v>
      </c>
      <c r="AF50" s="509"/>
      <c r="AG50" s="509"/>
      <c r="AH50" s="509"/>
      <c r="AI50" s="509"/>
      <c r="AJ50" s="509"/>
      <c r="AK50" s="510"/>
    </row>
    <row r="51" spans="1:37" ht="16.5" customHeight="1">
      <c r="B51" s="506" t="s">
        <v>704</v>
      </c>
      <c r="C51" s="486"/>
      <c r="D51" s="486"/>
      <c r="E51" s="507" t="s">
        <v>105</v>
      </c>
      <c r="F51" s="508"/>
      <c r="G51" s="511" t="s">
        <v>106</v>
      </c>
      <c r="H51" s="512"/>
      <c r="I51" s="512"/>
      <c r="J51" s="512"/>
      <c r="K51" s="512"/>
      <c r="L51" s="512"/>
      <c r="M51" s="513"/>
      <c r="N51" s="506"/>
      <c r="O51" s="486"/>
      <c r="P51" s="486"/>
      <c r="Q51" s="507" t="s">
        <v>107</v>
      </c>
      <c r="R51" s="508"/>
      <c r="S51" s="509" t="s">
        <v>108</v>
      </c>
      <c r="T51" s="509"/>
      <c r="U51" s="509"/>
      <c r="V51" s="509"/>
      <c r="W51" s="509"/>
      <c r="X51" s="509"/>
      <c r="Y51" s="510"/>
      <c r="Z51" s="506"/>
      <c r="AA51" s="486"/>
      <c r="AB51" s="486"/>
      <c r="AC51" s="507" t="s">
        <v>109</v>
      </c>
      <c r="AD51" s="508"/>
      <c r="AE51" s="509" t="s">
        <v>110</v>
      </c>
      <c r="AF51" s="509"/>
      <c r="AG51" s="509"/>
      <c r="AH51" s="509"/>
      <c r="AI51" s="509"/>
      <c r="AJ51" s="509"/>
      <c r="AK51" s="510"/>
    </row>
    <row r="52" spans="1:37" ht="16.5" customHeight="1">
      <c r="B52" s="506"/>
      <c r="C52" s="486"/>
      <c r="D52" s="486"/>
      <c r="E52" s="507" t="s">
        <v>111</v>
      </c>
      <c r="F52" s="508"/>
      <c r="G52" s="509" t="s">
        <v>112</v>
      </c>
      <c r="H52" s="509"/>
      <c r="I52" s="509"/>
      <c r="J52" s="509"/>
      <c r="K52" s="509"/>
      <c r="L52" s="509"/>
      <c r="M52" s="510"/>
      <c r="N52" s="506"/>
      <c r="O52" s="486"/>
      <c r="P52" s="486"/>
      <c r="Q52" s="507" t="s">
        <v>113</v>
      </c>
      <c r="R52" s="508"/>
      <c r="S52" s="509" t="s">
        <v>114</v>
      </c>
      <c r="T52" s="509"/>
      <c r="U52" s="509"/>
      <c r="V52" s="509"/>
      <c r="W52" s="509"/>
      <c r="X52" s="509"/>
      <c r="Y52" s="510"/>
      <c r="Z52" s="506" t="s">
        <v>704</v>
      </c>
      <c r="AA52" s="486"/>
      <c r="AB52" s="486"/>
      <c r="AC52" s="507" t="s">
        <v>115</v>
      </c>
      <c r="AD52" s="508"/>
      <c r="AE52" s="509" t="s">
        <v>116</v>
      </c>
      <c r="AF52" s="509"/>
      <c r="AG52" s="509"/>
      <c r="AH52" s="509"/>
      <c r="AI52" s="509"/>
      <c r="AJ52" s="509"/>
      <c r="AK52" s="510"/>
    </row>
    <row r="53" spans="1:37" ht="16.5" customHeight="1">
      <c r="B53" s="506"/>
      <c r="C53" s="486"/>
      <c r="D53" s="486"/>
      <c r="E53" s="507" t="s">
        <v>117</v>
      </c>
      <c r="F53" s="508"/>
      <c r="G53" s="509" t="s">
        <v>118</v>
      </c>
      <c r="H53" s="509"/>
      <c r="I53" s="509"/>
      <c r="J53" s="509"/>
      <c r="K53" s="509"/>
      <c r="L53" s="509"/>
      <c r="M53" s="510"/>
      <c r="N53" s="506"/>
      <c r="O53" s="486"/>
      <c r="P53" s="486"/>
      <c r="Q53" s="507" t="s">
        <v>119</v>
      </c>
      <c r="R53" s="508"/>
      <c r="S53" s="509" t="s">
        <v>120</v>
      </c>
      <c r="T53" s="509"/>
      <c r="U53" s="509"/>
      <c r="V53" s="509"/>
      <c r="W53" s="509"/>
      <c r="X53" s="509"/>
      <c r="Y53" s="510"/>
      <c r="Z53" s="506"/>
      <c r="AA53" s="486"/>
      <c r="AB53" s="486"/>
      <c r="AC53" s="507" t="s">
        <v>121</v>
      </c>
      <c r="AD53" s="508"/>
      <c r="AE53" s="509" t="s">
        <v>122</v>
      </c>
      <c r="AF53" s="509"/>
      <c r="AG53" s="509"/>
      <c r="AH53" s="509"/>
      <c r="AI53" s="509"/>
      <c r="AJ53" s="509"/>
      <c r="AK53" s="510"/>
    </row>
    <row r="54" spans="1:37" ht="16.5" customHeight="1">
      <c r="B54" s="506"/>
      <c r="C54" s="486"/>
      <c r="D54" s="486"/>
      <c r="E54" s="507" t="s">
        <v>123</v>
      </c>
      <c r="F54" s="508"/>
      <c r="G54" s="509" t="s">
        <v>124</v>
      </c>
      <c r="H54" s="509"/>
      <c r="I54" s="509"/>
      <c r="J54" s="509"/>
      <c r="K54" s="509"/>
      <c r="L54" s="509"/>
      <c r="M54" s="510"/>
      <c r="N54" s="506"/>
      <c r="O54" s="486"/>
      <c r="P54" s="486"/>
      <c r="Q54" s="507" t="s">
        <v>125</v>
      </c>
      <c r="R54" s="508"/>
      <c r="S54" s="509" t="s">
        <v>126</v>
      </c>
      <c r="T54" s="509"/>
      <c r="U54" s="509"/>
      <c r="V54" s="509"/>
      <c r="W54" s="509"/>
      <c r="X54" s="509"/>
      <c r="Y54" s="510"/>
      <c r="Z54" s="506"/>
      <c r="AA54" s="486"/>
      <c r="AB54" s="486"/>
      <c r="AC54" s="507" t="s">
        <v>127</v>
      </c>
      <c r="AD54" s="508"/>
      <c r="AE54" s="509" t="s">
        <v>128</v>
      </c>
      <c r="AF54" s="509"/>
      <c r="AG54" s="509"/>
      <c r="AH54" s="509"/>
      <c r="AI54" s="509"/>
      <c r="AJ54" s="509"/>
      <c r="AK54" s="510"/>
    </row>
    <row r="55" spans="1:37" ht="16.5" customHeight="1" thickBot="1">
      <c r="B55" s="506"/>
      <c r="C55" s="486"/>
      <c r="D55" s="486"/>
      <c r="E55" s="507" t="s">
        <v>129</v>
      </c>
      <c r="F55" s="508"/>
      <c r="G55" s="509" t="s">
        <v>130</v>
      </c>
      <c r="H55" s="509"/>
      <c r="I55" s="509"/>
      <c r="J55" s="509"/>
      <c r="K55" s="509"/>
      <c r="L55" s="509"/>
      <c r="M55" s="510"/>
      <c r="N55" s="506"/>
      <c r="O55" s="486"/>
      <c r="P55" s="486"/>
      <c r="Q55" s="507" t="s">
        <v>131</v>
      </c>
      <c r="R55" s="508"/>
      <c r="S55" s="509" t="s">
        <v>132</v>
      </c>
      <c r="T55" s="509"/>
      <c r="U55" s="509"/>
      <c r="V55" s="509"/>
      <c r="W55" s="509"/>
      <c r="X55" s="509"/>
      <c r="Y55" s="510"/>
      <c r="Z55" s="497" t="s">
        <v>704</v>
      </c>
      <c r="AA55" s="498"/>
      <c r="AB55" s="498"/>
      <c r="AC55" s="499" t="s">
        <v>133</v>
      </c>
      <c r="AD55" s="500"/>
      <c r="AE55" s="501" t="s">
        <v>134</v>
      </c>
      <c r="AF55" s="501"/>
      <c r="AG55" s="501"/>
      <c r="AH55" s="501"/>
      <c r="AI55" s="501"/>
      <c r="AJ55" s="501"/>
      <c r="AK55" s="502"/>
    </row>
    <row r="56" spans="1:37" ht="16.5" customHeight="1" thickBot="1">
      <c r="B56" s="497"/>
      <c r="C56" s="498"/>
      <c r="D56" s="498"/>
      <c r="E56" s="499" t="s">
        <v>135</v>
      </c>
      <c r="F56" s="500"/>
      <c r="G56" s="503" t="s">
        <v>136</v>
      </c>
      <c r="H56" s="504"/>
      <c r="I56" s="504"/>
      <c r="J56" s="504"/>
      <c r="K56" s="504"/>
      <c r="L56" s="504"/>
      <c r="M56" s="505"/>
      <c r="N56" s="497"/>
      <c r="O56" s="498"/>
      <c r="P56" s="498"/>
      <c r="Q56" s="499" t="s">
        <v>137</v>
      </c>
      <c r="R56" s="500"/>
      <c r="S56" s="501" t="s">
        <v>138</v>
      </c>
      <c r="T56" s="501"/>
      <c r="U56" s="501"/>
      <c r="V56" s="501"/>
      <c r="W56" s="501"/>
      <c r="X56" s="501"/>
      <c r="Y56" s="502"/>
      <c r="Z56" s="466"/>
      <c r="AA56" s="466"/>
      <c r="AB56" s="466"/>
      <c r="AC56" s="466"/>
      <c r="AD56" s="466"/>
      <c r="AE56" s="466"/>
      <c r="AF56" s="466"/>
      <c r="AG56" s="466"/>
      <c r="AH56" s="466"/>
      <c r="AI56" s="466"/>
      <c r="AJ56" s="466"/>
      <c r="AK56" s="466"/>
    </row>
    <row r="57" spans="1:37" ht="12" customHeight="1">
      <c r="A57" s="18" t="s">
        <v>139</v>
      </c>
    </row>
    <row r="59" spans="1:37" ht="17.25" customHeight="1">
      <c r="B59" s="25" t="s">
        <v>140</v>
      </c>
    </row>
    <row r="60" spans="1:37" ht="26.25" customHeight="1">
      <c r="B60" s="464" t="s">
        <v>141</v>
      </c>
      <c r="C60" s="464"/>
      <c r="D60" s="464"/>
      <c r="E60" s="464"/>
      <c r="F60" s="464"/>
      <c r="G60" s="464"/>
      <c r="H60" s="464"/>
      <c r="I60" s="465" t="s">
        <v>142</v>
      </c>
      <c r="J60" s="465"/>
      <c r="K60" s="465"/>
      <c r="L60" s="465"/>
      <c r="M60" s="465"/>
      <c r="N60" s="465"/>
      <c r="O60" s="465"/>
      <c r="P60" s="464" t="s">
        <v>143</v>
      </c>
      <c r="Q60" s="464"/>
      <c r="R60" s="464"/>
      <c r="S60" s="464"/>
      <c r="T60" s="464"/>
      <c r="U60" s="464"/>
      <c r="V60" s="464"/>
      <c r="W60" s="464" t="s">
        <v>144</v>
      </c>
      <c r="X60" s="464"/>
      <c r="Y60" s="464"/>
      <c r="Z60" s="464"/>
      <c r="AA60" s="464"/>
      <c r="AB60" s="464"/>
      <c r="AC60" s="464"/>
      <c r="AD60" s="464" t="s">
        <v>145</v>
      </c>
      <c r="AE60" s="464"/>
      <c r="AF60" s="464"/>
      <c r="AG60" s="464"/>
      <c r="AH60" s="464"/>
      <c r="AI60" s="464"/>
      <c r="AJ60" s="464"/>
    </row>
    <row r="61" spans="1:37" ht="26.25" customHeight="1">
      <c r="B61" s="486">
        <v>2</v>
      </c>
      <c r="C61" s="486"/>
      <c r="D61" s="486"/>
      <c r="E61" s="486"/>
      <c r="F61" s="486"/>
      <c r="G61" s="486"/>
      <c r="H61" s="486"/>
      <c r="I61" s="486"/>
      <c r="J61" s="486"/>
      <c r="K61" s="486"/>
      <c r="L61" s="486"/>
      <c r="M61" s="486"/>
      <c r="N61" s="486"/>
      <c r="O61" s="486"/>
      <c r="P61" s="486">
        <v>1</v>
      </c>
      <c r="Q61" s="486"/>
      <c r="R61" s="486"/>
      <c r="S61" s="486"/>
      <c r="T61" s="486"/>
      <c r="U61" s="486"/>
      <c r="V61" s="486"/>
      <c r="W61" s="486">
        <v>1</v>
      </c>
      <c r="X61" s="486"/>
      <c r="Y61" s="486"/>
      <c r="Z61" s="486"/>
      <c r="AA61" s="486"/>
      <c r="AB61" s="486"/>
      <c r="AC61" s="486"/>
      <c r="AD61" s="438">
        <f>SUM(B61:AC61)</f>
        <v>4</v>
      </c>
      <c r="AE61" s="438"/>
      <c r="AF61" s="438"/>
      <c r="AG61" s="438"/>
      <c r="AH61" s="438"/>
      <c r="AI61" s="438"/>
      <c r="AJ61" s="438"/>
    </row>
    <row r="62" spans="1:37" ht="26.25" customHeight="1">
      <c r="W62" s="464" t="s">
        <v>146</v>
      </c>
      <c r="X62" s="464"/>
      <c r="Y62" s="464"/>
      <c r="Z62" s="464"/>
      <c r="AA62" s="464"/>
      <c r="AB62" s="464"/>
      <c r="AC62" s="464"/>
      <c r="AD62" s="486">
        <v>2</v>
      </c>
      <c r="AE62" s="486"/>
      <c r="AF62" s="486"/>
      <c r="AG62" s="486"/>
      <c r="AH62" s="486"/>
      <c r="AI62" s="486"/>
      <c r="AJ62" s="486"/>
    </row>
    <row r="63" spans="1:37" ht="17.25" customHeight="1"/>
    <row r="64" spans="1:37" ht="17.25" customHeight="1">
      <c r="B64" s="25" t="s">
        <v>147</v>
      </c>
      <c r="W64" s="30" t="s">
        <v>148</v>
      </c>
    </row>
    <row r="65" spans="2:41" ht="18" customHeight="1">
      <c r="B65" s="31" t="s">
        <v>149</v>
      </c>
      <c r="C65" s="478" t="s">
        <v>150</v>
      </c>
      <c r="D65" s="479"/>
      <c r="E65" s="479"/>
      <c r="F65" s="479"/>
      <c r="G65" s="479"/>
      <c r="H65" s="480"/>
      <c r="I65" s="490" t="s">
        <v>165</v>
      </c>
      <c r="J65" s="490"/>
      <c r="K65" s="490">
        <v>1</v>
      </c>
      <c r="L65" s="490"/>
      <c r="M65" s="20" t="s">
        <v>151</v>
      </c>
      <c r="N65" s="490">
        <v>4</v>
      </c>
      <c r="O65" s="490"/>
      <c r="P65" s="20" t="s">
        <v>152</v>
      </c>
      <c r="Q65" s="490">
        <v>1</v>
      </c>
      <c r="R65" s="490"/>
      <c r="S65" s="20" t="s">
        <v>153</v>
      </c>
      <c r="T65" s="20"/>
      <c r="U65" s="23"/>
      <c r="W65" s="464" t="s">
        <v>154</v>
      </c>
      <c r="X65" s="464"/>
      <c r="Y65" s="464"/>
      <c r="Z65" s="464"/>
      <c r="AA65" s="464"/>
      <c r="AB65" s="464"/>
      <c r="AC65" s="464"/>
      <c r="AD65" s="486" t="s">
        <v>71</v>
      </c>
      <c r="AE65" s="486"/>
      <c r="AF65" s="486"/>
      <c r="AG65" s="486"/>
      <c r="AH65" s="486"/>
      <c r="AI65" s="486"/>
      <c r="AJ65" s="486"/>
      <c r="AO65" s="18" t="s">
        <v>155</v>
      </c>
    </row>
    <row r="66" spans="2:41" ht="18" customHeight="1">
      <c r="B66" s="32" t="s">
        <v>156</v>
      </c>
      <c r="C66" s="491" t="s">
        <v>157</v>
      </c>
      <c r="D66" s="492"/>
      <c r="E66" s="492"/>
      <c r="F66" s="492"/>
      <c r="G66" s="492"/>
      <c r="H66" s="493"/>
      <c r="I66" s="490"/>
      <c r="J66" s="490"/>
      <c r="K66" s="481"/>
      <c r="L66" s="481"/>
      <c r="M66" s="33" t="s">
        <v>151</v>
      </c>
      <c r="N66" s="481"/>
      <c r="O66" s="481"/>
      <c r="P66" s="33" t="s">
        <v>152</v>
      </c>
      <c r="Q66" s="481"/>
      <c r="R66" s="481"/>
      <c r="S66" s="33" t="s">
        <v>153</v>
      </c>
      <c r="T66" s="33" t="s">
        <v>158</v>
      </c>
      <c r="U66" s="34"/>
      <c r="W66" s="464" t="s">
        <v>159</v>
      </c>
      <c r="X66" s="464"/>
      <c r="Y66" s="464"/>
      <c r="Z66" s="464"/>
      <c r="AA66" s="464"/>
      <c r="AB66" s="464"/>
      <c r="AC66" s="464"/>
      <c r="AD66" s="486" t="s">
        <v>71</v>
      </c>
      <c r="AE66" s="486"/>
      <c r="AF66" s="486"/>
      <c r="AG66" s="486"/>
      <c r="AH66" s="486"/>
      <c r="AI66" s="486"/>
      <c r="AJ66" s="486"/>
      <c r="AO66" s="18" t="s">
        <v>160</v>
      </c>
    </row>
    <row r="67" spans="2:41" ht="18" customHeight="1">
      <c r="B67" s="35"/>
      <c r="C67" s="494"/>
      <c r="D67" s="495"/>
      <c r="E67" s="495"/>
      <c r="F67" s="495"/>
      <c r="G67" s="495"/>
      <c r="H67" s="496"/>
      <c r="I67" s="490"/>
      <c r="J67" s="490"/>
      <c r="K67" s="481"/>
      <c r="L67" s="481"/>
      <c r="M67" s="33" t="s">
        <v>151</v>
      </c>
      <c r="N67" s="481"/>
      <c r="O67" s="481"/>
      <c r="P67" s="33" t="s">
        <v>152</v>
      </c>
      <c r="Q67" s="481"/>
      <c r="R67" s="481"/>
      <c r="S67" s="33" t="s">
        <v>153</v>
      </c>
      <c r="T67" s="33" t="s">
        <v>161</v>
      </c>
      <c r="U67" s="34"/>
      <c r="W67" s="484" t="s">
        <v>588</v>
      </c>
      <c r="X67" s="485"/>
      <c r="Y67" s="485"/>
      <c r="Z67" s="485"/>
      <c r="AA67" s="485"/>
      <c r="AB67" s="485"/>
      <c r="AC67" s="485"/>
      <c r="AD67" s="486">
        <v>1234567890</v>
      </c>
      <c r="AE67" s="486"/>
      <c r="AF67" s="486"/>
      <c r="AG67" s="486"/>
      <c r="AH67" s="486"/>
      <c r="AI67" s="486"/>
      <c r="AJ67" s="486"/>
      <c r="AO67" s="18" t="s">
        <v>162</v>
      </c>
    </row>
    <row r="68" spans="2:41" ht="18" customHeight="1">
      <c r="B68" s="31" t="s">
        <v>163</v>
      </c>
      <c r="C68" s="487" t="s">
        <v>164</v>
      </c>
      <c r="D68" s="488"/>
      <c r="E68" s="488"/>
      <c r="F68" s="488"/>
      <c r="G68" s="488"/>
      <c r="H68" s="489"/>
      <c r="I68" s="490" t="s">
        <v>165</v>
      </c>
      <c r="J68" s="490"/>
      <c r="K68" s="481">
        <v>30</v>
      </c>
      <c r="L68" s="481"/>
      <c r="M68" s="33" t="s">
        <v>151</v>
      </c>
      <c r="N68" s="481">
        <v>4</v>
      </c>
      <c r="O68" s="481"/>
      <c r="P68" s="33" t="s">
        <v>152</v>
      </c>
      <c r="Q68" s="481">
        <v>1</v>
      </c>
      <c r="R68" s="481"/>
      <c r="S68" s="33" t="s">
        <v>153</v>
      </c>
      <c r="T68" s="33"/>
      <c r="U68" s="34"/>
      <c r="W68" s="485"/>
      <c r="X68" s="485"/>
      <c r="Y68" s="485"/>
      <c r="Z68" s="485"/>
      <c r="AA68" s="485"/>
      <c r="AB68" s="485"/>
      <c r="AC68" s="485"/>
      <c r="AD68" s="486"/>
      <c r="AE68" s="486"/>
      <c r="AF68" s="486"/>
      <c r="AG68" s="486"/>
      <c r="AH68" s="486"/>
      <c r="AI68" s="486"/>
      <c r="AJ68" s="486"/>
      <c r="AO68" s="18" t="s">
        <v>165</v>
      </c>
    </row>
    <row r="69" spans="2:41" ht="18" customHeight="1">
      <c r="B69" s="31" t="s">
        <v>166</v>
      </c>
      <c r="C69" s="478" t="s">
        <v>167</v>
      </c>
      <c r="D69" s="479"/>
      <c r="E69" s="479"/>
      <c r="F69" s="479"/>
      <c r="G69" s="479"/>
      <c r="H69" s="480"/>
      <c r="I69" s="36"/>
      <c r="J69" s="33"/>
      <c r="K69" s="33"/>
      <c r="L69" s="33"/>
      <c r="M69" s="33"/>
      <c r="N69" s="33"/>
      <c r="O69" s="481">
        <v>35</v>
      </c>
      <c r="P69" s="481"/>
      <c r="Q69" s="481"/>
      <c r="R69" s="481"/>
      <c r="S69" s="33" t="s">
        <v>151</v>
      </c>
      <c r="T69" s="33"/>
      <c r="U69" s="34"/>
      <c r="W69" s="482" t="s">
        <v>168</v>
      </c>
      <c r="X69" s="482"/>
      <c r="Y69" s="482"/>
      <c r="Z69" s="482"/>
      <c r="AA69" s="482"/>
      <c r="AB69" s="482"/>
      <c r="AC69" s="482"/>
      <c r="AD69" s="483">
        <v>45747</v>
      </c>
      <c r="AE69" s="483"/>
      <c r="AF69" s="483"/>
      <c r="AG69" s="483"/>
      <c r="AH69" s="483"/>
      <c r="AI69" s="483"/>
      <c r="AJ69" s="483"/>
      <c r="AO69" s="18" t="s">
        <v>524</v>
      </c>
    </row>
    <row r="70" spans="2:41" s="266" customFormat="1" ht="18" customHeight="1">
      <c r="B70" s="38"/>
      <c r="C70" s="267"/>
      <c r="D70" s="267"/>
      <c r="E70" s="267"/>
      <c r="F70" s="267"/>
      <c r="G70" s="267"/>
      <c r="H70" s="267"/>
      <c r="I70" s="268"/>
      <c r="J70" s="268"/>
      <c r="K70" s="268"/>
      <c r="L70" s="268"/>
      <c r="M70" s="268"/>
      <c r="N70" s="268"/>
      <c r="O70" s="38"/>
      <c r="P70" s="38"/>
      <c r="Q70" s="38"/>
      <c r="R70" s="38"/>
      <c r="S70" s="268"/>
      <c r="T70" s="268"/>
      <c r="U70" s="268"/>
      <c r="W70" s="269"/>
      <c r="X70" s="269"/>
      <c r="Y70" s="269"/>
      <c r="Z70" s="269"/>
      <c r="AA70" s="269"/>
      <c r="AB70" s="269"/>
      <c r="AC70" s="269"/>
      <c r="AD70" s="38"/>
      <c r="AE70" s="38"/>
      <c r="AF70" s="38"/>
      <c r="AG70" s="38"/>
      <c r="AH70" s="38"/>
      <c r="AI70" s="38"/>
      <c r="AJ70" s="38"/>
    </row>
    <row r="71" spans="2:41" s="266" customFormat="1" ht="18" customHeight="1">
      <c r="B71" s="38"/>
      <c r="C71" s="267"/>
      <c r="D71" s="267"/>
      <c r="E71" s="267"/>
      <c r="F71" s="267"/>
      <c r="G71" s="267"/>
      <c r="H71" s="267"/>
      <c r="I71" s="268"/>
      <c r="J71" s="268"/>
      <c r="K71" s="268"/>
      <c r="L71" s="268"/>
      <c r="M71" s="268"/>
      <c r="N71" s="268"/>
      <c r="O71" s="38"/>
      <c r="P71" s="38"/>
      <c r="Q71" s="38"/>
      <c r="R71" s="38"/>
      <c r="S71" s="268"/>
      <c r="T71" s="268"/>
      <c r="U71" s="268"/>
      <c r="W71" s="269"/>
      <c r="X71" s="269"/>
      <c r="Y71" s="269"/>
      <c r="Z71" s="269"/>
      <c r="AA71" s="269"/>
      <c r="AB71" s="269"/>
      <c r="AC71" s="269"/>
      <c r="AD71" s="38"/>
      <c r="AE71" s="38"/>
      <c r="AF71" s="38"/>
      <c r="AG71" s="38"/>
      <c r="AH71" s="38"/>
      <c r="AI71" s="38"/>
      <c r="AJ71" s="38"/>
    </row>
    <row r="72" spans="2:41" s="266" customFormat="1" ht="18" customHeight="1">
      <c r="B72" s="38"/>
      <c r="C72" s="267"/>
      <c r="D72" s="267"/>
      <c r="E72" s="267"/>
      <c r="F72" s="267"/>
      <c r="G72" s="267"/>
      <c r="H72" s="267"/>
      <c r="I72" s="268"/>
      <c r="J72" s="268"/>
      <c r="K72" s="268"/>
      <c r="L72" s="268"/>
      <c r="M72" s="268"/>
      <c r="N72" s="268"/>
      <c r="O72" s="38"/>
      <c r="P72" s="38"/>
      <c r="Q72" s="38"/>
      <c r="R72" s="38"/>
      <c r="S72" s="268"/>
      <c r="T72" s="268"/>
      <c r="U72" s="268"/>
      <c r="W72" s="269"/>
      <c r="X72" s="269"/>
      <c r="Y72" s="269"/>
      <c r="Z72" s="269"/>
      <c r="AA72" s="269"/>
      <c r="AB72" s="269"/>
      <c r="AC72" s="269"/>
      <c r="AD72" s="38"/>
      <c r="AE72" s="38"/>
      <c r="AF72" s="38"/>
      <c r="AG72" s="38"/>
      <c r="AH72" s="38"/>
      <c r="AI72" s="38"/>
      <c r="AJ72" s="38"/>
    </row>
    <row r="73" spans="2:41" s="266" customFormat="1" ht="18" customHeight="1">
      <c r="B73" s="38"/>
      <c r="C73" s="267"/>
      <c r="D73" s="267"/>
      <c r="E73" s="267"/>
      <c r="F73" s="267"/>
      <c r="G73" s="267"/>
      <c r="H73" s="267"/>
      <c r="I73" s="268"/>
      <c r="J73" s="268"/>
      <c r="K73" s="268"/>
      <c r="L73" s="268"/>
      <c r="M73" s="268"/>
      <c r="N73" s="268"/>
      <c r="O73" s="38"/>
      <c r="P73" s="38"/>
      <c r="Q73" s="38"/>
      <c r="R73" s="38"/>
      <c r="S73" s="268"/>
      <c r="T73" s="268"/>
      <c r="U73" s="268"/>
      <c r="W73" s="269"/>
      <c r="X73" s="269"/>
      <c r="Y73" s="269"/>
      <c r="Z73" s="269"/>
      <c r="AA73" s="269"/>
      <c r="AB73" s="269"/>
      <c r="AC73" s="269"/>
      <c r="AD73" s="38"/>
      <c r="AE73" s="38"/>
      <c r="AF73" s="38"/>
      <c r="AG73" s="38"/>
      <c r="AH73" s="38"/>
      <c r="AI73" s="38"/>
      <c r="AJ73" s="38"/>
    </row>
    <row r="74" spans="2:41" s="266" customFormat="1" ht="18" customHeight="1">
      <c r="B74" s="38"/>
      <c r="C74" s="267"/>
      <c r="D74" s="267"/>
      <c r="E74" s="267"/>
      <c r="F74" s="267"/>
      <c r="G74" s="267"/>
      <c r="H74" s="267"/>
      <c r="I74" s="268"/>
      <c r="J74" s="268"/>
      <c r="K74" s="268"/>
      <c r="L74" s="268"/>
      <c r="M74" s="268"/>
      <c r="N74" s="268"/>
      <c r="O74" s="38"/>
      <c r="P74" s="38"/>
      <c r="Q74" s="38"/>
      <c r="R74" s="38"/>
      <c r="S74" s="268"/>
      <c r="T74" s="268"/>
      <c r="U74" s="268"/>
      <c r="W74" s="269"/>
      <c r="X74" s="269"/>
      <c r="Y74" s="269"/>
      <c r="Z74" s="269"/>
      <c r="AA74" s="269"/>
      <c r="AB74" s="269"/>
      <c r="AC74" s="269"/>
      <c r="AD74" s="38"/>
      <c r="AE74" s="38"/>
      <c r="AF74" s="38"/>
      <c r="AG74" s="38"/>
      <c r="AH74" s="38"/>
      <c r="AI74" s="38"/>
      <c r="AJ74" s="38"/>
    </row>
    <row r="75" spans="2:41" s="266" customFormat="1" ht="18" customHeight="1">
      <c r="B75" s="38"/>
      <c r="C75" s="267"/>
      <c r="D75" s="267"/>
      <c r="E75" s="267"/>
      <c r="F75" s="267"/>
      <c r="G75" s="267"/>
      <c r="H75" s="267"/>
      <c r="I75" s="268"/>
      <c r="J75" s="268"/>
      <c r="K75" s="268"/>
      <c r="L75" s="268"/>
      <c r="M75" s="268"/>
      <c r="N75" s="268"/>
      <c r="O75" s="38"/>
      <c r="P75" s="38"/>
      <c r="Q75" s="38"/>
      <c r="R75" s="38"/>
      <c r="S75" s="268"/>
      <c r="T75" s="268"/>
      <c r="U75" s="268"/>
      <c r="W75" s="269"/>
      <c r="X75" s="269"/>
      <c r="Y75" s="269"/>
      <c r="Z75" s="269"/>
      <c r="AA75" s="269"/>
      <c r="AB75" s="269"/>
      <c r="AC75" s="269"/>
      <c r="AD75" s="38"/>
      <c r="AE75" s="38"/>
      <c r="AF75" s="38"/>
      <c r="AG75" s="38"/>
      <c r="AH75" s="38"/>
      <c r="AI75" s="38"/>
      <c r="AJ75" s="38"/>
    </row>
    <row r="76" spans="2:41" s="266" customFormat="1" ht="18" customHeight="1">
      <c r="B76" s="38"/>
      <c r="C76" s="267"/>
      <c r="D76" s="267"/>
      <c r="E76" s="267"/>
      <c r="F76" s="267"/>
      <c r="G76" s="267"/>
      <c r="H76" s="267"/>
      <c r="I76" s="268"/>
      <c r="J76" s="268"/>
      <c r="K76" s="268"/>
      <c r="L76" s="268"/>
      <c r="M76" s="268"/>
      <c r="N76" s="268"/>
      <c r="O76" s="38"/>
      <c r="P76" s="38"/>
      <c r="Q76" s="38"/>
      <c r="R76" s="38"/>
      <c r="S76" s="268"/>
      <c r="T76" s="268"/>
      <c r="U76" s="268"/>
      <c r="W76" s="269"/>
      <c r="X76" s="269"/>
      <c r="Y76" s="269"/>
      <c r="Z76" s="269"/>
      <c r="AA76" s="269"/>
      <c r="AB76" s="269"/>
      <c r="AC76" s="269"/>
      <c r="AD76" s="38"/>
      <c r="AE76" s="38"/>
      <c r="AF76" s="38"/>
      <c r="AG76" s="38"/>
      <c r="AH76" s="38"/>
      <c r="AI76" s="38"/>
      <c r="AJ76" s="38"/>
    </row>
    <row r="77" spans="2:41" ht="17.25" customHeight="1" thickBot="1"/>
    <row r="78" spans="2:41" ht="15" customHeight="1" thickBot="1">
      <c r="J78" s="474" t="s">
        <v>169</v>
      </c>
      <c r="K78" s="441"/>
      <c r="L78" s="441"/>
      <c r="M78" s="441"/>
      <c r="N78" s="441"/>
      <c r="O78" s="441"/>
      <c r="P78" s="441"/>
      <c r="Q78" s="441"/>
      <c r="R78" s="441"/>
      <c r="S78" s="441"/>
      <c r="T78" s="441"/>
      <c r="U78" s="441"/>
      <c r="V78" s="441"/>
      <c r="W78" s="441"/>
      <c r="X78" s="441"/>
      <c r="Y78" s="441"/>
      <c r="Z78" s="441"/>
      <c r="AA78" s="441"/>
      <c r="AB78" s="442"/>
    </row>
    <row r="79" spans="2:41" ht="15" customHeight="1" thickBot="1">
      <c r="B79" s="39"/>
      <c r="C79" s="39"/>
      <c r="D79" s="39"/>
      <c r="E79" s="39"/>
      <c r="F79" s="39"/>
      <c r="G79" s="39"/>
      <c r="H79" s="39"/>
      <c r="I79" s="39"/>
      <c r="J79" s="475"/>
      <c r="K79" s="444"/>
      <c r="L79" s="444"/>
      <c r="M79" s="444"/>
      <c r="N79" s="444"/>
      <c r="O79" s="444"/>
      <c r="P79" s="444"/>
      <c r="Q79" s="444"/>
      <c r="R79" s="444"/>
      <c r="S79" s="444"/>
      <c r="T79" s="444"/>
      <c r="U79" s="444"/>
      <c r="V79" s="444"/>
      <c r="W79" s="444"/>
      <c r="X79" s="444"/>
      <c r="Y79" s="444"/>
      <c r="Z79" s="444"/>
      <c r="AA79" s="444"/>
      <c r="AB79" s="476"/>
      <c r="AC79" s="39"/>
      <c r="AD79" s="39"/>
      <c r="AE79" s="39"/>
      <c r="AF79" s="39"/>
      <c r="AG79" s="39"/>
      <c r="AH79" s="39"/>
      <c r="AI79" s="39"/>
      <c r="AJ79" s="39"/>
    </row>
    <row r="80" spans="2:41" ht="15" customHeight="1"/>
    <row r="81" spans="2:36" ht="12" customHeight="1">
      <c r="B81" s="466"/>
      <c r="C81" s="466"/>
      <c r="D81" s="466"/>
      <c r="E81" s="466"/>
      <c r="F81" s="466"/>
      <c r="G81" s="466"/>
      <c r="H81" s="466"/>
      <c r="J81" s="18" t="s">
        <v>529</v>
      </c>
      <c r="K81" s="18" t="s">
        <v>530</v>
      </c>
      <c r="L81" s="470"/>
      <c r="M81" s="470"/>
      <c r="N81" s="470"/>
      <c r="O81" s="18" t="s">
        <v>531</v>
      </c>
      <c r="P81" s="470"/>
      <c r="Q81" s="470"/>
      <c r="R81" s="470"/>
      <c r="S81" s="470"/>
      <c r="T81" s="18" t="s">
        <v>532</v>
      </c>
    </row>
    <row r="82" spans="2:36" ht="13.5" customHeight="1">
      <c r="B82" s="451" t="s">
        <v>533</v>
      </c>
      <c r="C82" s="451"/>
      <c r="D82" s="451"/>
      <c r="E82" s="451"/>
      <c r="F82" s="451"/>
      <c r="G82" s="451"/>
      <c r="H82" s="451"/>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row>
    <row r="83" spans="2:36" ht="13.5" customHeight="1">
      <c r="B83" s="451" t="s">
        <v>170</v>
      </c>
      <c r="C83" s="451"/>
      <c r="D83" s="451"/>
      <c r="E83" s="451"/>
      <c r="F83" s="451"/>
      <c r="G83" s="451"/>
      <c r="H83" s="451"/>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row>
    <row r="84" spans="2:36" ht="13.5" customHeight="1">
      <c r="B84" s="451"/>
      <c r="C84" s="451"/>
      <c r="D84" s="451"/>
      <c r="E84" s="451"/>
      <c r="F84" s="451"/>
      <c r="G84" s="451"/>
      <c r="H84" s="451"/>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row>
    <row r="86" spans="2:36" ht="13.5" customHeight="1">
      <c r="B86" s="451" t="s">
        <v>533</v>
      </c>
      <c r="C86" s="451"/>
      <c r="D86" s="451"/>
      <c r="E86" s="451"/>
      <c r="F86" s="451"/>
      <c r="G86" s="451"/>
      <c r="H86" s="451"/>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21"/>
      <c r="AH86" s="21"/>
      <c r="AI86" s="21"/>
      <c r="AJ86" s="21"/>
    </row>
    <row r="87" spans="2:36" ht="13.5" customHeight="1">
      <c r="B87" s="451" t="s">
        <v>55</v>
      </c>
      <c r="C87" s="451"/>
      <c r="D87" s="451"/>
      <c r="E87" s="451"/>
      <c r="F87" s="451"/>
      <c r="G87" s="451"/>
      <c r="H87" s="45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21"/>
      <c r="AH87" s="21"/>
      <c r="AI87" s="21"/>
      <c r="AJ87" s="21"/>
    </row>
    <row r="88" spans="2:36" ht="13.5" customHeight="1">
      <c r="B88" s="451"/>
      <c r="C88" s="451"/>
      <c r="D88" s="451"/>
      <c r="E88" s="451"/>
      <c r="F88" s="451"/>
      <c r="G88" s="451"/>
      <c r="H88" s="451"/>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21"/>
      <c r="AH88" s="21"/>
      <c r="AI88" s="21"/>
      <c r="AJ88" s="21"/>
    </row>
    <row r="90" spans="2:36" ht="13.5" customHeight="1">
      <c r="B90" s="451" t="s">
        <v>534</v>
      </c>
      <c r="C90" s="451"/>
      <c r="D90" s="451"/>
      <c r="E90" s="451"/>
      <c r="F90" s="451"/>
      <c r="G90" s="451"/>
      <c r="H90" s="451"/>
      <c r="S90" s="452"/>
      <c r="T90" s="452"/>
      <c r="U90" s="452"/>
      <c r="V90" s="452"/>
      <c r="W90" s="452"/>
      <c r="X90" s="452"/>
      <c r="Y90" s="452"/>
      <c r="Z90" s="452"/>
      <c r="AA90" s="452"/>
      <c r="AB90" s="452"/>
      <c r="AC90" s="452"/>
      <c r="AD90" s="452"/>
      <c r="AE90" s="452"/>
      <c r="AF90" s="452"/>
    </row>
    <row r="91" spans="2:36" ht="13.5" customHeight="1">
      <c r="B91" s="451" t="s">
        <v>171</v>
      </c>
      <c r="C91" s="451"/>
      <c r="D91" s="451"/>
      <c r="E91" s="451"/>
      <c r="F91" s="451"/>
      <c r="G91" s="451"/>
      <c r="H91" s="451"/>
      <c r="J91" s="472"/>
      <c r="K91" s="472"/>
      <c r="L91" s="472"/>
      <c r="M91" s="472"/>
      <c r="N91" s="472"/>
      <c r="O91" s="472"/>
      <c r="P91" s="472"/>
      <c r="Q91" s="472"/>
      <c r="S91" s="453"/>
      <c r="T91" s="453"/>
      <c r="U91" s="453"/>
      <c r="V91" s="453"/>
      <c r="W91" s="453"/>
      <c r="X91" s="453"/>
      <c r="Y91" s="453"/>
      <c r="Z91" s="453"/>
      <c r="AA91" s="453"/>
      <c r="AB91" s="453"/>
      <c r="AC91" s="453"/>
      <c r="AD91" s="453"/>
      <c r="AE91" s="453"/>
      <c r="AF91" s="453"/>
      <c r="AH91" s="477"/>
      <c r="AI91" s="477"/>
    </row>
    <row r="92" spans="2:36" ht="13.5" customHeight="1">
      <c r="B92" s="451"/>
      <c r="C92" s="451"/>
      <c r="D92" s="451"/>
      <c r="E92" s="451"/>
      <c r="F92" s="451"/>
      <c r="G92" s="451"/>
      <c r="H92" s="451"/>
      <c r="J92" s="473"/>
      <c r="K92" s="473"/>
      <c r="L92" s="473"/>
      <c r="M92" s="473"/>
      <c r="N92" s="473"/>
      <c r="O92" s="473"/>
      <c r="P92" s="473"/>
      <c r="Q92" s="473"/>
      <c r="S92" s="452"/>
      <c r="T92" s="452"/>
      <c r="U92" s="452"/>
      <c r="V92" s="452"/>
      <c r="W92" s="452"/>
      <c r="X92" s="452"/>
      <c r="Y92" s="452"/>
      <c r="Z92" s="452"/>
      <c r="AA92" s="452"/>
      <c r="AB92" s="452"/>
      <c r="AC92" s="452"/>
      <c r="AD92" s="452"/>
      <c r="AE92" s="452"/>
      <c r="AF92" s="452"/>
      <c r="AH92" s="477"/>
      <c r="AI92" s="477"/>
    </row>
    <row r="94" spans="2:36" ht="18" customHeight="1">
      <c r="B94" s="451" t="s">
        <v>58</v>
      </c>
      <c r="C94" s="451"/>
      <c r="D94" s="451"/>
      <c r="E94" s="451"/>
      <c r="F94" s="451"/>
      <c r="G94" s="451"/>
      <c r="H94" s="451"/>
      <c r="J94" s="18" t="s">
        <v>535</v>
      </c>
      <c r="K94" s="470"/>
      <c r="L94" s="470"/>
      <c r="M94" s="470"/>
      <c r="N94" s="470"/>
      <c r="O94" s="18" t="s">
        <v>536</v>
      </c>
      <c r="P94" s="470"/>
      <c r="Q94" s="470"/>
      <c r="R94" s="470"/>
      <c r="S94" s="470"/>
      <c r="T94" s="18" t="s">
        <v>536</v>
      </c>
      <c r="U94" s="470"/>
      <c r="V94" s="470"/>
      <c r="W94" s="470"/>
      <c r="X94" s="470"/>
      <c r="Y94" s="18" t="s">
        <v>537</v>
      </c>
    </row>
    <row r="95" spans="2:36" ht="18" customHeight="1">
      <c r="B95" s="451" t="s">
        <v>63</v>
      </c>
      <c r="C95" s="451"/>
      <c r="D95" s="451"/>
      <c r="E95" s="451"/>
      <c r="F95" s="451"/>
      <c r="G95" s="451"/>
      <c r="H95" s="451"/>
      <c r="J95" s="18" t="s">
        <v>535</v>
      </c>
      <c r="K95" s="470"/>
      <c r="L95" s="470"/>
      <c r="M95" s="470"/>
      <c r="N95" s="470"/>
      <c r="O95" s="18" t="s">
        <v>536</v>
      </c>
      <c r="P95" s="470"/>
      <c r="Q95" s="470"/>
      <c r="R95" s="470"/>
      <c r="S95" s="470"/>
      <c r="T95" s="18" t="s">
        <v>536</v>
      </c>
      <c r="U95" s="470"/>
      <c r="V95" s="470"/>
      <c r="W95" s="470"/>
      <c r="X95" s="470"/>
      <c r="Y95" s="18" t="s">
        <v>537</v>
      </c>
    </row>
    <row r="96" spans="2:36" ht="18" customHeight="1">
      <c r="B96" s="451" t="s">
        <v>65</v>
      </c>
      <c r="C96" s="451"/>
      <c r="D96" s="451"/>
      <c r="E96" s="451"/>
      <c r="F96" s="451"/>
      <c r="G96" s="451"/>
      <c r="H96" s="451"/>
      <c r="J96" s="18" t="s">
        <v>535</v>
      </c>
      <c r="K96" s="470"/>
      <c r="L96" s="470"/>
      <c r="M96" s="470"/>
      <c r="N96" s="470"/>
      <c r="O96" s="18" t="s">
        <v>536</v>
      </c>
      <c r="P96" s="470"/>
      <c r="Q96" s="470"/>
      <c r="R96" s="470"/>
      <c r="S96" s="470"/>
      <c r="T96" s="18" t="s">
        <v>536</v>
      </c>
      <c r="U96" s="470"/>
      <c r="V96" s="470"/>
      <c r="W96" s="470"/>
      <c r="X96" s="470"/>
      <c r="Y96" s="18" t="s">
        <v>537</v>
      </c>
    </row>
    <row r="97" spans="1:41" ht="24" customHeight="1">
      <c r="B97" s="466" t="s">
        <v>538</v>
      </c>
      <c r="C97" s="466"/>
      <c r="D97" s="466"/>
      <c r="E97" s="466"/>
      <c r="F97" s="466"/>
      <c r="G97" s="466"/>
      <c r="H97" s="466"/>
      <c r="J97" s="467"/>
      <c r="K97" s="467"/>
      <c r="L97" s="467"/>
      <c r="M97" s="467"/>
      <c r="N97" s="467"/>
      <c r="O97" s="467"/>
      <c r="P97" s="467"/>
      <c r="Q97" s="467"/>
      <c r="R97" s="467"/>
      <c r="S97" s="467"/>
      <c r="T97" s="467"/>
      <c r="U97" s="467"/>
      <c r="V97" s="467"/>
      <c r="W97" s="467"/>
      <c r="X97" s="467"/>
      <c r="Y97" s="467"/>
      <c r="AA97" s="40" t="s">
        <v>172</v>
      </c>
    </row>
    <row r="98" spans="1:41" ht="12" customHeight="1">
      <c r="AA98" s="468" t="s">
        <v>173</v>
      </c>
      <c r="AB98" s="462"/>
      <c r="AC98" s="462"/>
      <c r="AD98" s="458"/>
      <c r="AE98" s="459"/>
      <c r="AF98" s="459"/>
      <c r="AG98" s="462" t="s">
        <v>36</v>
      </c>
      <c r="AH98" s="459"/>
      <c r="AI98" s="459"/>
      <c r="AJ98" s="449" t="s">
        <v>37</v>
      </c>
      <c r="AO98" s="18" t="s">
        <v>539</v>
      </c>
    </row>
    <row r="99" spans="1:41" ht="12" customHeight="1">
      <c r="B99" s="451" t="s">
        <v>540</v>
      </c>
      <c r="C99" s="451"/>
      <c r="D99" s="451"/>
      <c r="E99" s="451"/>
      <c r="F99" s="451"/>
      <c r="G99" s="451"/>
      <c r="H99" s="451"/>
      <c r="J99" s="452"/>
      <c r="K99" s="452"/>
      <c r="L99" s="452"/>
      <c r="M99" s="452"/>
      <c r="N99" s="452"/>
      <c r="O99" s="452"/>
      <c r="P99" s="452"/>
      <c r="Q99" s="452"/>
      <c r="R99" s="452"/>
      <c r="S99" s="452"/>
      <c r="T99" s="452"/>
      <c r="U99" s="452"/>
      <c r="V99" s="452"/>
      <c r="W99" s="452"/>
      <c r="X99" s="452"/>
      <c r="AA99" s="469"/>
      <c r="AB99" s="463"/>
      <c r="AC99" s="463"/>
      <c r="AD99" s="460"/>
      <c r="AE99" s="461"/>
      <c r="AF99" s="461"/>
      <c r="AG99" s="463"/>
      <c r="AH99" s="461"/>
      <c r="AI99" s="461"/>
      <c r="AJ99" s="450"/>
      <c r="AO99" s="18" t="s">
        <v>541</v>
      </c>
    </row>
    <row r="100" spans="1:41" ht="12" customHeight="1">
      <c r="B100" s="451" t="s">
        <v>70</v>
      </c>
      <c r="C100" s="451"/>
      <c r="D100" s="451"/>
      <c r="E100" s="451"/>
      <c r="F100" s="451"/>
      <c r="G100" s="451"/>
      <c r="H100" s="451"/>
      <c r="J100" s="453"/>
      <c r="K100" s="453"/>
      <c r="L100" s="453"/>
      <c r="M100" s="453"/>
      <c r="N100" s="453"/>
      <c r="O100" s="453"/>
      <c r="P100" s="453"/>
      <c r="Q100" s="453"/>
      <c r="R100" s="453"/>
      <c r="S100" s="453"/>
      <c r="T100" s="453"/>
      <c r="U100" s="453"/>
      <c r="V100" s="453"/>
      <c r="W100" s="453"/>
      <c r="X100" s="453"/>
      <c r="AA100" s="454" t="s">
        <v>167</v>
      </c>
      <c r="AB100" s="455"/>
      <c r="AC100" s="455"/>
      <c r="AD100" s="458"/>
      <c r="AE100" s="459"/>
      <c r="AF100" s="459"/>
      <c r="AG100" s="459"/>
      <c r="AH100" s="459"/>
      <c r="AI100" s="462" t="s">
        <v>36</v>
      </c>
      <c r="AJ100" s="449"/>
      <c r="AO100" s="18" t="s">
        <v>542</v>
      </c>
    </row>
    <row r="101" spans="1:41" ht="12" customHeight="1">
      <c r="B101" s="451"/>
      <c r="C101" s="451"/>
      <c r="D101" s="451"/>
      <c r="E101" s="451"/>
      <c r="F101" s="451"/>
      <c r="G101" s="451"/>
      <c r="H101" s="451"/>
      <c r="J101" s="452"/>
      <c r="K101" s="452"/>
      <c r="L101" s="452"/>
      <c r="M101" s="452"/>
      <c r="N101" s="452"/>
      <c r="O101" s="452"/>
      <c r="P101" s="452"/>
      <c r="Q101" s="452"/>
      <c r="R101" s="452"/>
      <c r="S101" s="452"/>
      <c r="T101" s="452"/>
      <c r="U101" s="452"/>
      <c r="V101" s="452"/>
      <c r="W101" s="452"/>
      <c r="X101" s="452"/>
      <c r="AA101" s="456"/>
      <c r="AB101" s="457"/>
      <c r="AC101" s="457"/>
      <c r="AD101" s="460"/>
      <c r="AE101" s="461"/>
      <c r="AF101" s="461"/>
      <c r="AG101" s="461"/>
      <c r="AH101" s="461"/>
      <c r="AI101" s="463"/>
      <c r="AJ101" s="450"/>
      <c r="AO101" s="18" t="s">
        <v>543</v>
      </c>
    </row>
    <row r="102" spans="1:41" ht="10.5" customHeight="1">
      <c r="AO102" s="18" t="s">
        <v>544</v>
      </c>
    </row>
    <row r="103" spans="1:41" ht="26.25" customHeight="1">
      <c r="B103" s="464" t="s">
        <v>141</v>
      </c>
      <c r="C103" s="464"/>
      <c r="D103" s="464"/>
      <c r="E103" s="464"/>
      <c r="F103" s="464"/>
      <c r="G103" s="464"/>
      <c r="H103" s="464"/>
      <c r="I103" s="465" t="s">
        <v>142</v>
      </c>
      <c r="J103" s="465"/>
      <c r="K103" s="465"/>
      <c r="L103" s="465"/>
      <c r="M103" s="465"/>
      <c r="N103" s="465"/>
      <c r="O103" s="465"/>
      <c r="P103" s="464" t="s">
        <v>143</v>
      </c>
      <c r="Q103" s="464"/>
      <c r="R103" s="464"/>
      <c r="S103" s="464"/>
      <c r="T103" s="464"/>
      <c r="U103" s="464"/>
      <c r="V103" s="464"/>
      <c r="W103" s="464" t="s">
        <v>144</v>
      </c>
      <c r="X103" s="464"/>
      <c r="Y103" s="464"/>
      <c r="Z103" s="464"/>
      <c r="AA103" s="464"/>
      <c r="AB103" s="464"/>
      <c r="AC103" s="464"/>
      <c r="AD103" s="464" t="s">
        <v>145</v>
      </c>
      <c r="AE103" s="464"/>
      <c r="AF103" s="464"/>
      <c r="AG103" s="464"/>
      <c r="AH103" s="464"/>
      <c r="AI103" s="464"/>
      <c r="AJ103" s="464"/>
    </row>
    <row r="104" spans="1:41" ht="26.25" customHeight="1">
      <c r="B104" s="437"/>
      <c r="C104" s="437"/>
      <c r="D104" s="437"/>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8">
        <f>SUM(B104:AC104)</f>
        <v>0</v>
      </c>
      <c r="AE104" s="438"/>
      <c r="AF104" s="438"/>
      <c r="AG104" s="438"/>
      <c r="AH104" s="438"/>
      <c r="AI104" s="438"/>
      <c r="AJ104" s="438"/>
    </row>
    <row r="105" spans="1:41" ht="12" customHeight="1">
      <c r="A105" s="18" t="s">
        <v>174</v>
      </c>
    </row>
    <row r="106" spans="1:41" ht="26.25" customHeight="1"/>
    <row r="107" spans="1:41" ht="19.5" customHeight="1">
      <c r="B107" s="41" t="s">
        <v>545</v>
      </c>
      <c r="C107" s="18" t="s">
        <v>175</v>
      </c>
    </row>
    <row r="108" spans="1:41" ht="10.5" customHeight="1">
      <c r="B108" s="42"/>
    </row>
    <row r="109" spans="1:41" ht="19.5" customHeight="1">
      <c r="B109" s="41" t="s">
        <v>546</v>
      </c>
      <c r="C109" s="18" t="s">
        <v>176</v>
      </c>
    </row>
    <row r="110" spans="1:41" ht="19.5" customHeight="1">
      <c r="B110" s="41"/>
      <c r="C110" s="18" t="s">
        <v>177</v>
      </c>
    </row>
    <row r="111" spans="1:41" ht="19.5" customHeight="1">
      <c r="B111" s="41"/>
      <c r="C111" s="18" t="s">
        <v>178</v>
      </c>
    </row>
    <row r="112" spans="1:41" ht="19.5" customHeight="1">
      <c r="A112" s="266"/>
      <c r="B112" s="274"/>
      <c r="C112" s="275" t="s">
        <v>589</v>
      </c>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row>
    <row r="113" spans="1:37" ht="10.5" customHeight="1">
      <c r="A113" s="266"/>
      <c r="B113" s="274"/>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row>
    <row r="114" spans="1:37" ht="19.5" customHeight="1">
      <c r="A114" s="266"/>
      <c r="B114" s="274" t="s">
        <v>547</v>
      </c>
      <c r="C114" s="266" t="s">
        <v>590</v>
      </c>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row>
    <row r="115" spans="1:37" ht="19.5" customHeight="1">
      <c r="A115" s="266"/>
      <c r="B115" s="274"/>
      <c r="C115" s="266" t="s">
        <v>548</v>
      </c>
      <c r="D115" s="266" t="s">
        <v>179</v>
      </c>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row>
    <row r="116" spans="1:37" ht="19.5" customHeight="1">
      <c r="A116" s="266"/>
      <c r="B116" s="274"/>
      <c r="C116" s="266"/>
      <c r="D116" s="266" t="s">
        <v>549</v>
      </c>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row>
    <row r="117" spans="1:37" ht="19.5" customHeight="1">
      <c r="A117" s="266"/>
      <c r="B117" s="274"/>
      <c r="C117" s="266"/>
      <c r="D117" s="275" t="s">
        <v>591</v>
      </c>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row>
    <row r="118" spans="1:37" ht="19.5" customHeight="1">
      <c r="A118" s="266"/>
      <c r="B118" s="274"/>
      <c r="C118" s="266"/>
      <c r="D118" s="275" t="s">
        <v>550</v>
      </c>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row>
    <row r="119" spans="1:37" ht="10.5" customHeight="1" thickBot="1">
      <c r="A119" s="266"/>
      <c r="B119" s="274"/>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row>
    <row r="120" spans="1:37" ht="24" customHeight="1">
      <c r="B120" s="41"/>
      <c r="C120" s="439" t="s">
        <v>180</v>
      </c>
      <c r="D120" s="440"/>
      <c r="E120" s="440"/>
      <c r="F120" s="440"/>
      <c r="G120" s="440"/>
      <c r="H120" s="440"/>
      <c r="I120" s="440"/>
      <c r="J120" s="440"/>
      <c r="K120" s="440"/>
      <c r="L120" s="440"/>
      <c r="M120" s="440"/>
      <c r="N120" s="43"/>
      <c r="O120" s="441" t="s">
        <v>181</v>
      </c>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2"/>
    </row>
    <row r="121" spans="1:37" ht="24" customHeight="1">
      <c r="B121" s="41"/>
      <c r="C121" s="44" t="s">
        <v>182</v>
      </c>
      <c r="D121" s="33"/>
      <c r="E121" s="33"/>
      <c r="F121" s="33"/>
      <c r="G121" s="33"/>
      <c r="H121" s="33"/>
      <c r="I121" s="33"/>
      <c r="J121" s="445">
        <f>B61</f>
        <v>2</v>
      </c>
      <c r="K121" s="445"/>
      <c r="L121" s="445"/>
      <c r="M121" s="34" t="s">
        <v>183</v>
      </c>
      <c r="N121" s="443" t="s">
        <v>551</v>
      </c>
      <c r="O121" s="48" t="s">
        <v>592</v>
      </c>
      <c r="P121" s="33"/>
      <c r="Q121" s="33"/>
      <c r="R121" s="33"/>
      <c r="S121" s="33"/>
      <c r="T121" s="33"/>
      <c r="U121" s="33"/>
      <c r="V121" s="33"/>
      <c r="W121" s="33"/>
      <c r="X121" s="33"/>
      <c r="Y121" s="33"/>
      <c r="Z121" s="33"/>
      <c r="AA121" s="46"/>
      <c r="AB121" s="33"/>
      <c r="AC121" s="33"/>
      <c r="AD121" s="33"/>
      <c r="AE121" s="33"/>
      <c r="AF121" s="33"/>
      <c r="AG121" s="33"/>
      <c r="AH121" s="445">
        <f>'03技術職員（自動集計）'!BE53</f>
        <v>2</v>
      </c>
      <c r="AI121" s="445"/>
      <c r="AJ121" s="445"/>
      <c r="AK121" s="47" t="s">
        <v>183</v>
      </c>
    </row>
    <row r="122" spans="1:37" ht="24" customHeight="1">
      <c r="B122" s="41"/>
      <c r="C122" s="44" t="s">
        <v>184</v>
      </c>
      <c r="D122" s="33"/>
      <c r="E122" s="33"/>
      <c r="F122" s="33"/>
      <c r="G122" s="33"/>
      <c r="H122" s="33"/>
      <c r="I122" s="33"/>
      <c r="J122" s="445">
        <f>B61+I61</f>
        <v>2</v>
      </c>
      <c r="K122" s="445"/>
      <c r="L122" s="445"/>
      <c r="M122" s="34" t="s">
        <v>183</v>
      </c>
      <c r="N122" s="443"/>
      <c r="O122" s="48" t="s">
        <v>185</v>
      </c>
      <c r="P122" s="33"/>
      <c r="Q122" s="33"/>
      <c r="R122" s="33"/>
      <c r="S122" s="33"/>
      <c r="T122" s="33"/>
      <c r="U122" s="33"/>
      <c r="V122" s="33"/>
      <c r="W122" s="33"/>
      <c r="X122" s="33"/>
      <c r="Y122" s="33"/>
      <c r="Z122" s="33"/>
      <c r="AA122" s="33"/>
      <c r="AB122" s="33"/>
      <c r="AC122" s="33"/>
      <c r="AD122" s="33"/>
      <c r="AE122" s="33"/>
      <c r="AF122" s="33"/>
      <c r="AG122" s="33"/>
      <c r="AH122" s="445">
        <f>'03技術職員（自動集計）'!BE55</f>
        <v>2</v>
      </c>
      <c r="AI122" s="445"/>
      <c r="AJ122" s="445"/>
      <c r="AK122" s="47" t="s">
        <v>183</v>
      </c>
    </row>
    <row r="123" spans="1:37" ht="24" customHeight="1">
      <c r="B123" s="41"/>
      <c r="C123" s="44" t="s">
        <v>186</v>
      </c>
      <c r="D123" s="33"/>
      <c r="E123" s="33"/>
      <c r="F123" s="33"/>
      <c r="G123" s="33"/>
      <c r="H123" s="33"/>
      <c r="I123" s="33"/>
      <c r="J123" s="445">
        <f>P61+W61</f>
        <v>2</v>
      </c>
      <c r="K123" s="445"/>
      <c r="L123" s="445"/>
      <c r="M123" s="34" t="s">
        <v>183</v>
      </c>
      <c r="N123" s="443"/>
      <c r="O123" s="45" t="s">
        <v>187</v>
      </c>
      <c r="P123" s="33"/>
      <c r="Q123" s="33"/>
      <c r="R123" s="33"/>
      <c r="S123" s="33"/>
      <c r="T123" s="33"/>
      <c r="U123" s="33"/>
      <c r="V123" s="33"/>
      <c r="W123" s="33"/>
      <c r="X123" s="33"/>
      <c r="Y123" s="33"/>
      <c r="Z123" s="33"/>
      <c r="AA123" s="33"/>
      <c r="AB123" s="33"/>
      <c r="AC123" s="33"/>
      <c r="AD123" s="33"/>
      <c r="AE123" s="33"/>
      <c r="AF123" s="33"/>
      <c r="AG123" s="33"/>
      <c r="AH123" s="445">
        <f>'04技術職以外'!V49</f>
        <v>2</v>
      </c>
      <c r="AI123" s="445"/>
      <c r="AJ123" s="445"/>
      <c r="AK123" s="47" t="s">
        <v>183</v>
      </c>
    </row>
    <row r="124" spans="1:37" ht="24" customHeight="1">
      <c r="B124" s="41"/>
      <c r="C124" s="44" t="s">
        <v>188</v>
      </c>
      <c r="D124" s="33"/>
      <c r="E124" s="33"/>
      <c r="F124" s="33"/>
      <c r="G124" s="33"/>
      <c r="H124" s="33"/>
      <c r="I124" s="33"/>
      <c r="J124" s="445">
        <f>P61</f>
        <v>1</v>
      </c>
      <c r="K124" s="445"/>
      <c r="L124" s="445"/>
      <c r="M124" s="34" t="s">
        <v>183</v>
      </c>
      <c r="N124" s="443"/>
      <c r="O124" s="45" t="s">
        <v>189</v>
      </c>
      <c r="P124" s="33"/>
      <c r="Q124" s="33"/>
      <c r="R124" s="33"/>
      <c r="S124" s="33"/>
      <c r="T124" s="33"/>
      <c r="U124" s="33"/>
      <c r="V124" s="33"/>
      <c r="W124" s="33"/>
      <c r="X124" s="33"/>
      <c r="Y124" s="33"/>
      <c r="Z124" s="33"/>
      <c r="AA124" s="33"/>
      <c r="AB124" s="33"/>
      <c r="AC124" s="33"/>
      <c r="AD124" s="33"/>
      <c r="AE124" s="33"/>
      <c r="AF124" s="33"/>
      <c r="AG124" s="33"/>
      <c r="AH124" s="446">
        <v>1</v>
      </c>
      <c r="AI124" s="446"/>
      <c r="AJ124" s="446"/>
      <c r="AK124" s="47" t="s">
        <v>183</v>
      </c>
    </row>
    <row r="125" spans="1:37" ht="24" customHeight="1" thickBot="1">
      <c r="B125" s="41"/>
      <c r="C125" s="49" t="s">
        <v>190</v>
      </c>
      <c r="D125" s="50"/>
      <c r="E125" s="50"/>
      <c r="F125" s="50"/>
      <c r="G125" s="50"/>
      <c r="H125" s="50"/>
      <c r="I125" s="50"/>
      <c r="J125" s="447">
        <f>W61</f>
        <v>1</v>
      </c>
      <c r="K125" s="447"/>
      <c r="L125" s="447"/>
      <c r="M125" s="51" t="s">
        <v>183</v>
      </c>
      <c r="N125" s="444"/>
      <c r="O125" s="52" t="s">
        <v>191</v>
      </c>
      <c r="P125" s="50"/>
      <c r="Q125" s="50"/>
      <c r="R125" s="50"/>
      <c r="S125" s="50"/>
      <c r="T125" s="50"/>
      <c r="U125" s="50"/>
      <c r="V125" s="50"/>
      <c r="W125" s="50"/>
      <c r="X125" s="50"/>
      <c r="Y125" s="50"/>
      <c r="Z125" s="50"/>
      <c r="AA125" s="50"/>
      <c r="AB125" s="50"/>
      <c r="AC125" s="50"/>
      <c r="AD125" s="50"/>
      <c r="AE125" s="50"/>
      <c r="AF125" s="50"/>
      <c r="AG125" s="50"/>
      <c r="AH125" s="448">
        <v>1</v>
      </c>
      <c r="AI125" s="448"/>
      <c r="AJ125" s="448"/>
      <c r="AK125" s="53" t="s">
        <v>183</v>
      </c>
    </row>
    <row r="126" spans="1:37" ht="18" customHeight="1">
      <c r="B126" s="41"/>
      <c r="C126" s="37" t="s">
        <v>192</v>
      </c>
      <c r="O126" s="54"/>
    </row>
    <row r="127" spans="1:37" ht="10.5" customHeight="1">
      <c r="B127" s="41"/>
    </row>
    <row r="128" spans="1:37" ht="19.5" customHeight="1">
      <c r="B128" s="41" t="s">
        <v>552</v>
      </c>
      <c r="C128" s="18" t="s">
        <v>193</v>
      </c>
    </row>
    <row r="129" spans="1:37" ht="19.5" customHeight="1">
      <c r="B129" s="41"/>
      <c r="D129" s="18" t="s">
        <v>553</v>
      </c>
    </row>
    <row r="130" spans="1:37" ht="19.5" customHeight="1">
      <c r="B130" s="41"/>
      <c r="D130" s="55" t="s">
        <v>194</v>
      </c>
    </row>
    <row r="131" spans="1:37" ht="10.5" customHeight="1">
      <c r="B131" s="41"/>
    </row>
    <row r="132" spans="1:37" ht="19.5" customHeight="1">
      <c r="A132" s="266"/>
      <c r="B132" s="274" t="s">
        <v>554</v>
      </c>
      <c r="C132" s="266" t="s">
        <v>593</v>
      </c>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row>
    <row r="133" spans="1:37" ht="19.5" customHeight="1">
      <c r="A133" s="266"/>
      <c r="B133" s="274"/>
      <c r="C133" s="266" t="s">
        <v>594</v>
      </c>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row>
    <row r="134" spans="1:37" ht="19.5" customHeight="1">
      <c r="A134" s="266"/>
      <c r="B134" s="274"/>
      <c r="C134" s="266" t="s">
        <v>595</v>
      </c>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row>
    <row r="135" spans="1:37" ht="10.5" customHeight="1">
      <c r="A135" s="266"/>
      <c r="B135" s="274"/>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row>
    <row r="136" spans="1:37" ht="19.5" customHeight="1">
      <c r="B136" s="41" t="s">
        <v>555</v>
      </c>
      <c r="C136" s="18" t="s">
        <v>195</v>
      </c>
    </row>
    <row r="137" spans="1:37" ht="19.5" customHeight="1">
      <c r="B137" s="41"/>
      <c r="C137" s="18" t="s">
        <v>556</v>
      </c>
    </row>
    <row r="138" spans="1:37" ht="10.5" customHeight="1">
      <c r="B138" s="41"/>
    </row>
    <row r="139" spans="1:37" ht="19.5" customHeight="1">
      <c r="B139" s="41" t="s">
        <v>557</v>
      </c>
      <c r="C139" s="18" t="s">
        <v>196</v>
      </c>
    </row>
    <row r="140" spans="1:37" ht="19.5" customHeight="1">
      <c r="B140" s="42"/>
      <c r="C140" s="18" t="s">
        <v>197</v>
      </c>
    </row>
    <row r="141" spans="1:37" ht="19.5" customHeight="1">
      <c r="B141" s="42"/>
      <c r="C141" s="18" t="s">
        <v>558</v>
      </c>
    </row>
  </sheetData>
  <dataConsolidate/>
  <mergeCells count="273">
    <mergeCell ref="L14:N14"/>
    <mergeCell ref="P14:S14"/>
    <mergeCell ref="B15:H15"/>
    <mergeCell ref="J15:AJ15"/>
    <mergeCell ref="B16:H17"/>
    <mergeCell ref="J16:AJ17"/>
    <mergeCell ref="AA1:AB1"/>
    <mergeCell ref="AC1:AD1"/>
    <mergeCell ref="AF1:AG1"/>
    <mergeCell ref="AI1:AJ1"/>
    <mergeCell ref="B2:AJ2"/>
    <mergeCell ref="A3:F4"/>
    <mergeCell ref="Y11:Y12"/>
    <mergeCell ref="AA11:AB12"/>
    <mergeCell ref="AC11:AG11"/>
    <mergeCell ref="AH11:AI12"/>
    <mergeCell ref="B12:H12"/>
    <mergeCell ref="J12:P12"/>
    <mergeCell ref="T12:U12"/>
    <mergeCell ref="W12:X12"/>
    <mergeCell ref="AC12:AG12"/>
    <mergeCell ref="B11:H11"/>
    <mergeCell ref="J11:P11"/>
    <mergeCell ref="Q11:R12"/>
    <mergeCell ref="S11:S12"/>
    <mergeCell ref="T11:U11"/>
    <mergeCell ref="W11:X11"/>
    <mergeCell ref="B14:H14"/>
    <mergeCell ref="B32:H32"/>
    <mergeCell ref="J32:Y32"/>
    <mergeCell ref="B33:H34"/>
    <mergeCell ref="J33:Y34"/>
    <mergeCell ref="B28:H28"/>
    <mergeCell ref="K28:N28"/>
    <mergeCell ref="B19:H19"/>
    <mergeCell ref="J19:AF19"/>
    <mergeCell ref="B20:H21"/>
    <mergeCell ref="J20:AF21"/>
    <mergeCell ref="B23:H23"/>
    <mergeCell ref="S23:AF23"/>
    <mergeCell ref="B24:H25"/>
    <mergeCell ref="J24:Q25"/>
    <mergeCell ref="S24:AF25"/>
    <mergeCell ref="B29:H29"/>
    <mergeCell ref="K29:N29"/>
    <mergeCell ref="P29:S29"/>
    <mergeCell ref="U29:X29"/>
    <mergeCell ref="AA29:AJ34"/>
    <mergeCell ref="B30:H30"/>
    <mergeCell ref="J30:Y30"/>
    <mergeCell ref="AH24:AI25"/>
    <mergeCell ref="B27:H27"/>
    <mergeCell ref="K27:N27"/>
    <mergeCell ref="P27:S27"/>
    <mergeCell ref="U27:X27"/>
    <mergeCell ref="AA27:AF27"/>
    <mergeCell ref="AG27:AJ27"/>
    <mergeCell ref="P28:S28"/>
    <mergeCell ref="U28:X28"/>
    <mergeCell ref="AB28:AI28"/>
    <mergeCell ref="B45:D46"/>
    <mergeCell ref="E45:M46"/>
    <mergeCell ref="N45:P46"/>
    <mergeCell ref="Q45:Y46"/>
    <mergeCell ref="Z45:AB46"/>
    <mergeCell ref="AC45:AK46"/>
    <mergeCell ref="B36:I36"/>
    <mergeCell ref="J36:R36"/>
    <mergeCell ref="S36:AA36"/>
    <mergeCell ref="AB36:AJ36"/>
    <mergeCell ref="B37:I37"/>
    <mergeCell ref="J37:R37"/>
    <mergeCell ref="S37:AA37"/>
    <mergeCell ref="AB37:AJ37"/>
    <mergeCell ref="Z47:AB47"/>
    <mergeCell ref="AC47:AD47"/>
    <mergeCell ref="AE47:AK47"/>
    <mergeCell ref="B48:D48"/>
    <mergeCell ref="E48:F48"/>
    <mergeCell ref="G48:M48"/>
    <mergeCell ref="N48:P48"/>
    <mergeCell ref="Q48:R48"/>
    <mergeCell ref="S48:Y48"/>
    <mergeCell ref="Z48:AB48"/>
    <mergeCell ref="B47:D47"/>
    <mergeCell ref="E47:F47"/>
    <mergeCell ref="G47:M47"/>
    <mergeCell ref="N47:P47"/>
    <mergeCell ref="Q47:R47"/>
    <mergeCell ref="S47:Y47"/>
    <mergeCell ref="AC48:AD48"/>
    <mergeCell ref="AE48:AK48"/>
    <mergeCell ref="B49:D49"/>
    <mergeCell ref="E49:F49"/>
    <mergeCell ref="G49:M49"/>
    <mergeCell ref="N49:P49"/>
    <mergeCell ref="Q49:R49"/>
    <mergeCell ref="S49:Y49"/>
    <mergeCell ref="Z49:AB49"/>
    <mergeCell ref="AC49:AD49"/>
    <mergeCell ref="AE49:AK49"/>
    <mergeCell ref="B50:D50"/>
    <mergeCell ref="E50:F50"/>
    <mergeCell ref="G50:M50"/>
    <mergeCell ref="N50:P50"/>
    <mergeCell ref="Q50:R50"/>
    <mergeCell ref="S50:Y50"/>
    <mergeCell ref="Z50:AB50"/>
    <mergeCell ref="AC50:AD50"/>
    <mergeCell ref="AE50:AK50"/>
    <mergeCell ref="Z51:AB51"/>
    <mergeCell ref="AC51:AD51"/>
    <mergeCell ref="AE51:AK51"/>
    <mergeCell ref="B52:D52"/>
    <mergeCell ref="E52:F52"/>
    <mergeCell ref="G52:M52"/>
    <mergeCell ref="N52:P52"/>
    <mergeCell ref="Q52:R52"/>
    <mergeCell ref="S52:Y52"/>
    <mergeCell ref="Z52:AB52"/>
    <mergeCell ref="B51:D51"/>
    <mergeCell ref="E51:F51"/>
    <mergeCell ref="G51:M51"/>
    <mergeCell ref="N51:P51"/>
    <mergeCell ref="Q51:R51"/>
    <mergeCell ref="S51:Y51"/>
    <mergeCell ref="AC52:AD52"/>
    <mergeCell ref="AE52:AK52"/>
    <mergeCell ref="B53:D53"/>
    <mergeCell ref="E53:F53"/>
    <mergeCell ref="G53:M53"/>
    <mergeCell ref="N53:P53"/>
    <mergeCell ref="Q53:R53"/>
    <mergeCell ref="S53:Y53"/>
    <mergeCell ref="Z53:AB53"/>
    <mergeCell ref="AC53:AD53"/>
    <mergeCell ref="AE53:AK53"/>
    <mergeCell ref="B54:D54"/>
    <mergeCell ref="E54:F54"/>
    <mergeCell ref="G54:M54"/>
    <mergeCell ref="N54:P54"/>
    <mergeCell ref="Q54:R54"/>
    <mergeCell ref="S54:Y54"/>
    <mergeCell ref="Z54:AB54"/>
    <mergeCell ref="AC54:AD54"/>
    <mergeCell ref="AE54:AK54"/>
    <mergeCell ref="Z55:AB55"/>
    <mergeCell ref="AC55:AD55"/>
    <mergeCell ref="AE55:AK55"/>
    <mergeCell ref="B56:D56"/>
    <mergeCell ref="E56:F56"/>
    <mergeCell ref="G56:M56"/>
    <mergeCell ref="N56:P56"/>
    <mergeCell ref="Q56:R56"/>
    <mergeCell ref="S56:Y56"/>
    <mergeCell ref="Z56:AB56"/>
    <mergeCell ref="B55:D55"/>
    <mergeCell ref="E55:F55"/>
    <mergeCell ref="G55:M55"/>
    <mergeCell ref="N55:P55"/>
    <mergeCell ref="Q55:R55"/>
    <mergeCell ref="S55:Y55"/>
    <mergeCell ref="B61:H61"/>
    <mergeCell ref="I61:O61"/>
    <mergeCell ref="P61:V61"/>
    <mergeCell ref="W61:AC61"/>
    <mergeCell ref="AD61:AJ61"/>
    <mergeCell ref="W62:AC62"/>
    <mergeCell ref="AD62:AJ62"/>
    <mergeCell ref="AC56:AD56"/>
    <mergeCell ref="AE56:AK56"/>
    <mergeCell ref="B60:H60"/>
    <mergeCell ref="I60:O60"/>
    <mergeCell ref="P60:V60"/>
    <mergeCell ref="W60:AC60"/>
    <mergeCell ref="AD60:AJ60"/>
    <mergeCell ref="AD65:AJ65"/>
    <mergeCell ref="C66:H67"/>
    <mergeCell ref="I66:J66"/>
    <mergeCell ref="K66:L66"/>
    <mergeCell ref="N66:O66"/>
    <mergeCell ref="Q66:R66"/>
    <mergeCell ref="W66:AC66"/>
    <mergeCell ref="AD66:AJ66"/>
    <mergeCell ref="I67:J67"/>
    <mergeCell ref="K67:L67"/>
    <mergeCell ref="C65:H65"/>
    <mergeCell ref="I65:J65"/>
    <mergeCell ref="K65:L65"/>
    <mergeCell ref="N65:O65"/>
    <mergeCell ref="Q65:R65"/>
    <mergeCell ref="W65:AC65"/>
    <mergeCell ref="C69:H69"/>
    <mergeCell ref="O69:R69"/>
    <mergeCell ref="W69:AC69"/>
    <mergeCell ref="AD69:AJ69"/>
    <mergeCell ref="N67:O67"/>
    <mergeCell ref="Q67:R67"/>
    <mergeCell ref="W67:AC68"/>
    <mergeCell ref="AD67:AJ68"/>
    <mergeCell ref="C68:H68"/>
    <mergeCell ref="I68:J68"/>
    <mergeCell ref="K68:L68"/>
    <mergeCell ref="N68:O68"/>
    <mergeCell ref="Q68:R68"/>
    <mergeCell ref="B87:H88"/>
    <mergeCell ref="J87:AF88"/>
    <mergeCell ref="B90:H90"/>
    <mergeCell ref="S90:AF90"/>
    <mergeCell ref="B91:H92"/>
    <mergeCell ref="J91:Q92"/>
    <mergeCell ref="S91:AF92"/>
    <mergeCell ref="J78:AB79"/>
    <mergeCell ref="B81:H81"/>
    <mergeCell ref="L81:N81"/>
    <mergeCell ref="P81:S81"/>
    <mergeCell ref="B82:H82"/>
    <mergeCell ref="J82:AJ82"/>
    <mergeCell ref="B83:H84"/>
    <mergeCell ref="J83:AJ84"/>
    <mergeCell ref="B86:H86"/>
    <mergeCell ref="J86:AF86"/>
    <mergeCell ref="AH91:AI92"/>
    <mergeCell ref="B97:H97"/>
    <mergeCell ref="J97:Y97"/>
    <mergeCell ref="AA98:AC99"/>
    <mergeCell ref="AD98:AD99"/>
    <mergeCell ref="AE98:AF99"/>
    <mergeCell ref="AG98:AG99"/>
    <mergeCell ref="AH98:AI99"/>
    <mergeCell ref="B96:H96"/>
    <mergeCell ref="B94:H94"/>
    <mergeCell ref="K94:N94"/>
    <mergeCell ref="P94:S94"/>
    <mergeCell ref="U94:X94"/>
    <mergeCell ref="B95:H95"/>
    <mergeCell ref="K95:N95"/>
    <mergeCell ref="P95:S95"/>
    <mergeCell ref="U95:X95"/>
    <mergeCell ref="K96:N96"/>
    <mergeCell ref="P96:S96"/>
    <mergeCell ref="U96:X96"/>
    <mergeCell ref="AJ98:AJ99"/>
    <mergeCell ref="B99:H99"/>
    <mergeCell ref="J99:X99"/>
    <mergeCell ref="B100:H101"/>
    <mergeCell ref="J100:X101"/>
    <mergeCell ref="AA100:AC101"/>
    <mergeCell ref="AD100:AH101"/>
    <mergeCell ref="AI100:AJ101"/>
    <mergeCell ref="B103:H103"/>
    <mergeCell ref="I103:O103"/>
    <mergeCell ref="P103:V103"/>
    <mergeCell ref="W103:AC103"/>
    <mergeCell ref="AD103:AJ103"/>
    <mergeCell ref="B104:H104"/>
    <mergeCell ref="I104:O104"/>
    <mergeCell ref="P104:V104"/>
    <mergeCell ref="W104:AC104"/>
    <mergeCell ref="AD104:AJ104"/>
    <mergeCell ref="C120:M120"/>
    <mergeCell ref="O120:AK120"/>
    <mergeCell ref="N121:N125"/>
    <mergeCell ref="J122:L122"/>
    <mergeCell ref="AH122:AJ122"/>
    <mergeCell ref="J123:L123"/>
    <mergeCell ref="AH123:AJ123"/>
    <mergeCell ref="J124:L124"/>
    <mergeCell ref="AH124:AJ124"/>
    <mergeCell ref="J125:L125"/>
    <mergeCell ref="AH125:AJ125"/>
    <mergeCell ref="J121:L121"/>
    <mergeCell ref="AH121:AJ121"/>
  </mergeCells>
  <phoneticPr fontId="4"/>
  <conditionalFormatting sqref="W11:X12 AC11:AG12 L14:N14 P14:S14 J24:Q25 K27:N29 P27:S29 U27:X29 J32:Y34 B37:AJ37 AD61:AJ62 N65:O68 Q65:R68 O69:R76 B47:D56 N47:P56 Z47:AB55 AD65:AJ68 I65:L68 AD70:AJ76">
    <cfRule type="notContainsBlanks" dxfId="33" priority="22">
      <formula>LEN(TRIM(B11))&gt;0</formula>
    </cfRule>
  </conditionalFormatting>
  <conditionalFormatting sqref="AF1:AG1 AI1:AJ1">
    <cfRule type="notContainsBlanks" dxfId="32" priority="18" stopIfTrue="1">
      <formula>LEN(TRIM(AF1))&gt;0</formula>
    </cfRule>
  </conditionalFormatting>
  <conditionalFormatting sqref="L81:N81 P81:S81 J82:AJ84 J86:AF88 J91:Q92 S90:AF92 K94:N96 P94:S96 U94:X96 J97:Y97 J99:X101 B104:AJ104 AH98 AE98">
    <cfRule type="notContainsBlanks" dxfId="31" priority="17">
      <formula>LEN(TRIM(B81))&gt;0</formula>
    </cfRule>
  </conditionalFormatting>
  <conditionalFormatting sqref="AD98:AD99">
    <cfRule type="notContainsBlanks" dxfId="30" priority="13" stopIfTrue="1">
      <formula>LEN(TRIM(AD98))&gt;0</formula>
    </cfRule>
  </conditionalFormatting>
  <conditionalFormatting sqref="AD100:AH101">
    <cfRule type="notContainsBlanks" dxfId="29" priority="12" stopIfTrue="1">
      <formula>LEN(TRIM(AD100))&gt;0</formula>
    </cfRule>
  </conditionalFormatting>
  <conditionalFormatting sqref="J11:P12">
    <cfRule type="notContainsBlanks" dxfId="28" priority="8">
      <formula>LEN(TRIM(J11))&gt;0</formula>
    </cfRule>
  </conditionalFormatting>
  <conditionalFormatting sqref="I61:AC61">
    <cfRule type="notContainsBlanks" dxfId="27" priority="9">
      <formula>LEN(TRIM(I61))&gt;0</formula>
    </cfRule>
  </conditionalFormatting>
  <conditionalFormatting sqref="T11:U12">
    <cfRule type="notContainsBlanks" dxfId="26" priority="7">
      <formula>LEN(TRIM(T11))&gt;0</formula>
    </cfRule>
  </conditionalFormatting>
  <conditionalFormatting sqref="J15:AJ17">
    <cfRule type="notContainsBlanks" dxfId="25" priority="6">
      <formula>LEN(TRIM(J15))&gt;0</formula>
    </cfRule>
  </conditionalFormatting>
  <conditionalFormatting sqref="J19:AF21">
    <cfRule type="notContainsBlanks" dxfId="24" priority="5">
      <formula>LEN(TRIM(J19))&gt;0</formula>
    </cfRule>
  </conditionalFormatting>
  <conditionalFormatting sqref="S23:AF25">
    <cfRule type="notContainsBlanks" dxfId="23" priority="4">
      <formula>LEN(TRIM(S23))&gt;0</formula>
    </cfRule>
  </conditionalFormatting>
  <conditionalFormatting sqref="J30:Y30">
    <cfRule type="notContainsBlanks" dxfId="22" priority="3">
      <formula>LEN(TRIM(J30))&gt;0</formula>
    </cfRule>
  </conditionalFormatting>
  <conditionalFormatting sqref="B61:H61">
    <cfRule type="notContainsBlanks" dxfId="21" priority="2">
      <formula>LEN(TRIM(B61))&gt;0</formula>
    </cfRule>
  </conditionalFormatting>
  <conditionalFormatting sqref="AD69:AJ69">
    <cfRule type="notContainsBlanks" dxfId="20" priority="1">
      <formula>LEN(TRIM(AD69))&gt;0</formula>
    </cfRule>
  </conditionalFormatting>
  <dataValidations count="5">
    <dataValidation type="list" allowBlank="1" showInputMessage="1" showErrorMessage="1" sqref="AD65:AJ66" xr:uid="{00000000-0002-0000-0100-000000000000}">
      <formula1>$AO$32:$AO$34</formula1>
    </dataValidation>
    <dataValidation type="list" allowBlank="1" showInputMessage="1" showErrorMessage="1" sqref="B47:D56 N47:P56 Z47:AB55" xr:uid="{00000000-0002-0000-0100-000001000000}">
      <formula1>$AR$32:$AR$33</formula1>
    </dataValidation>
    <dataValidation type="list" allowBlank="1" showInputMessage="1" showErrorMessage="1" sqref="B37:AJ37" xr:uid="{00000000-0002-0000-0100-000002000000}">
      <formula1>$AO$32:$AO$35</formula1>
    </dataValidation>
    <dataValidation type="list" allowBlank="1" showInputMessage="1" showErrorMessage="1" sqref="I65:J68" xr:uid="{00000000-0002-0000-0100-000003000000}">
      <formula1>$AO$64:$AO$69</formula1>
    </dataValidation>
    <dataValidation type="list" allowBlank="1" showInputMessage="1" showErrorMessage="1" sqref="AD98:AD99 JZ98:JZ99 TV98:TV99 ADR98:ADR99 ANN98:ANN99 AXJ98:AXJ99 BHF98:BHF99 BRB98:BRB99 CAX98:CAX99 CKT98:CKT99 CUP98:CUP99 DEL98:DEL99 DOH98:DOH99 DYD98:DYD99 EHZ98:EHZ99 ERV98:ERV99 FBR98:FBR99 FLN98:FLN99 FVJ98:FVJ99 GFF98:GFF99 GPB98:GPB99 GYX98:GYX99 HIT98:HIT99 HSP98:HSP99 ICL98:ICL99 IMH98:IMH99 IWD98:IWD99 JFZ98:JFZ99 JPV98:JPV99 JZR98:JZR99 KJN98:KJN99 KTJ98:KTJ99 LDF98:LDF99 LNB98:LNB99 LWX98:LWX99 MGT98:MGT99 MQP98:MQP99 NAL98:NAL99 NKH98:NKH99 NUD98:NUD99 ODZ98:ODZ99 ONV98:ONV99 OXR98:OXR99 PHN98:PHN99 PRJ98:PRJ99 QBF98:QBF99 QLB98:QLB99 QUX98:QUX99 RET98:RET99 ROP98:ROP99 RYL98:RYL99 SIH98:SIH99 SSD98:SSD99 TBZ98:TBZ99 TLV98:TLV99 TVR98:TVR99 UFN98:UFN99 UPJ98:UPJ99 UZF98:UZF99 VJB98:VJB99 VSX98:VSX99 WCT98:WCT99 WMP98:WMP99 WWL98:WWL99" xr:uid="{00000000-0002-0000-0100-000004000000}">
      <formula1>$AO$98:$AO$103</formula1>
    </dataValidation>
  </dataValidations>
  <hyperlinks>
    <hyperlink ref="J30" r:id="rId1" xr:uid="{00000000-0004-0000-0100-000000000000}"/>
  </hyperlinks>
  <pageMargins left="0.70866141732283472" right="0.11811023622047245" top="0.74803149606299213" bottom="0.74803149606299213" header="0.31496062992125984" footer="0.31496062992125984"/>
  <pageSetup paperSize="9" scale="96" orientation="portrait" cellComments="asDisplayed" r:id="rId2"/>
  <rowBreaks count="2" manualBreakCount="2">
    <brk id="56" max="16383" man="1"/>
    <brk id="104" max="36"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1"/>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56" t="s">
        <v>198</v>
      </c>
      <c r="E1" s="57"/>
      <c r="J1" s="57"/>
    </row>
    <row r="2" spans="1:11" ht="6.75" customHeight="1">
      <c r="E2" s="57"/>
      <c r="J2" s="57"/>
    </row>
    <row r="3" spans="1:11">
      <c r="B3" s="577" t="s">
        <v>62</v>
      </c>
      <c r="C3" s="578"/>
      <c r="D3" s="58">
        <f>'01申請書(3枚)'!AG27</f>
        <v>0</v>
      </c>
      <c r="E3" s="57"/>
      <c r="F3" s="59"/>
      <c r="G3" s="577" t="s">
        <v>199</v>
      </c>
      <c r="H3" s="578"/>
      <c r="I3" s="579" t="str">
        <f>IF('01申請書(3枚)'!J84&lt;&gt;"",'01申請書(3枚)'!J84,'01申請書(3枚)'!J20&amp;"")</f>
        <v>霧島工務店株式会社</v>
      </c>
      <c r="J3" s="580"/>
      <c r="K3" s="581"/>
    </row>
    <row r="4" spans="1:11" ht="6.75" customHeight="1">
      <c r="E4" s="57"/>
      <c r="J4" s="57"/>
    </row>
    <row r="5" spans="1:11" ht="21.75" customHeight="1">
      <c r="A5" s="582" t="s">
        <v>200</v>
      </c>
      <c r="B5" s="582"/>
      <c r="C5" s="582"/>
      <c r="D5" s="582"/>
      <c r="E5" s="582"/>
      <c r="F5" s="582"/>
      <c r="G5" s="582"/>
      <c r="H5" s="582"/>
      <c r="I5" s="582"/>
      <c r="J5" s="582"/>
      <c r="K5" s="582"/>
    </row>
    <row r="6" spans="1:11" ht="6" customHeight="1">
      <c r="E6" s="57"/>
      <c r="J6" s="57"/>
    </row>
    <row r="7" spans="1:11">
      <c r="B7" t="s">
        <v>201</v>
      </c>
      <c r="E7" s="57"/>
      <c r="J7" s="57"/>
    </row>
    <row r="8" spans="1:11" ht="15.75" customHeight="1">
      <c r="B8" s="60" t="s">
        <v>202</v>
      </c>
      <c r="C8" s="61" t="s">
        <v>203</v>
      </c>
      <c r="D8" s="60" t="s">
        <v>204</v>
      </c>
      <c r="E8" s="60" t="s">
        <v>205</v>
      </c>
      <c r="F8" s="62"/>
      <c r="G8" s="60" t="s">
        <v>202</v>
      </c>
      <c r="H8" s="61" t="s">
        <v>203</v>
      </c>
      <c r="I8" s="60" t="s">
        <v>204</v>
      </c>
      <c r="J8" s="60" t="s">
        <v>205</v>
      </c>
    </row>
    <row r="9" spans="1:11" ht="15.75" customHeight="1">
      <c r="B9" s="591" t="s">
        <v>206</v>
      </c>
      <c r="C9" s="61">
        <f>IF(OR('03技術職員（自動集計）'!BO43="",'03技術職員（自動集計）'!BO43=0),"",'03技術職員（自動集計）'!BO43)</f>
        <v>111</v>
      </c>
      <c r="D9" s="63" t="str">
        <f>IF(OR('03技術職員（自動集計）'!BQ43="",'03技術職員（自動集計）'!BQ43=0),"",'03技術職員（自動集計）'!BQ43)</f>
        <v>１級建設機械施工技士</v>
      </c>
      <c r="E9" s="64">
        <f>COUNTIF('03技術職員（自動集計）'!$AK$7:$BA$553,D9)</f>
        <v>0</v>
      </c>
      <c r="G9" s="591" t="s">
        <v>207</v>
      </c>
      <c r="H9" s="61" t="str">
        <f>IF(OR('03技術職員（自動集計）'!BO89="",'03技術職員（自動集計）'!BO89=0),"",'03技術職員（自動集計）'!BO89)</f>
        <v>170</v>
      </c>
      <c r="I9" s="63" t="str">
        <f>IF(OR('03技術職員（自動集計）'!BQ89="",'03技術職員（自動集計）'!BQ89=0),"",'03技術職員（自動集計）'!BQ89)</f>
        <v>建築板金「ダクト板金作業」(１級)</v>
      </c>
      <c r="J9" s="65">
        <f>COUNTIF('03技術職員（自動集計）'!$AK$7:$BA$553,I9)</f>
        <v>0</v>
      </c>
    </row>
    <row r="10" spans="1:11" ht="15.75" customHeight="1">
      <c r="B10" s="605"/>
      <c r="C10" s="61">
        <f>IF(OR('03技術職員（自動集計）'!BO44="",'03技術職員（自動集計）'!BO44=0),"",'03技術職員（自動集計）'!BO44)</f>
        <v>212</v>
      </c>
      <c r="D10" s="63" t="str">
        <f>IF(OR('03技術職員（自動集計）'!BQ44="",'03技術職員（自動集計）'!BQ44=0),"",'03技術職員（自動集計）'!BQ44)</f>
        <v>２級建設機械施工技士　（第１種～第６種）</v>
      </c>
      <c r="E10" s="64">
        <f>COUNTIF('03技術職員（自動集計）'!$AK$7:$BA$553,D10)</f>
        <v>0</v>
      </c>
      <c r="G10" s="592"/>
      <c r="H10" s="61" t="str">
        <f>IF(OR('03技術職員（自動集計）'!BO90="",'03技術職員（自動集計）'!BO90=0),"",'03技術職員（自動集計）'!BO90)</f>
        <v>270</v>
      </c>
      <c r="I10" s="63" t="str">
        <f>IF(OR('03技術職員（自動集計）'!BQ90="",'03技術職員（自動集計）'!BQ90=0),"",'03技術職員（自動集計）'!BQ90)</f>
        <v>建築板金「ダクト板金作業」（２級）（３年）</v>
      </c>
      <c r="J10" s="65">
        <f>COUNTIF('03技術職員（自動集計）'!$AK$7:$BA$553,I10)</f>
        <v>0</v>
      </c>
    </row>
    <row r="11" spans="1:11" ht="15.75" customHeight="1">
      <c r="B11" s="605"/>
      <c r="C11" s="61">
        <f>IF(OR('03技術職員（自動集計）'!BO45="",'03技術職員（自動集計）'!BO45=0),"",'03技術職員（自動集計）'!BO45)</f>
        <v>113</v>
      </c>
      <c r="D11" s="63" t="str">
        <f>IF(OR('03技術職員（自動集計）'!BQ45="",'03技術職員（自動集計）'!BQ45=0),"",'03技術職員（自動集計）'!BQ45)</f>
        <v>１級土木施工管理技士</v>
      </c>
      <c r="E11" s="65">
        <f>COUNTIF('03技術職員（自動集計）'!$AK$7:$BA$553,D11)</f>
        <v>1</v>
      </c>
      <c r="G11" s="592"/>
      <c r="H11" s="61">
        <f>IF(OR('03技術職員（自動集計）'!BO91="",'03技術職員（自動集計）'!BO91=0),"",'03技術職員（自動集計）'!BO91)</f>
        <v>177</v>
      </c>
      <c r="I11" s="63" t="str">
        <f>IF(OR('03技術職員（自動集計）'!BQ91="",'03技術職員（自動集計）'!BQ91=0),"",'03技術職員（自動集計）'!BQ91)</f>
        <v>タイル張り・タイル張り工（１級）</v>
      </c>
      <c r="J11" s="65">
        <f>COUNTIF('03技術職員（自動集計）'!$AK$7:$BA$553,I11)</f>
        <v>0</v>
      </c>
    </row>
    <row r="12" spans="1:11" ht="15.75" customHeight="1">
      <c r="B12" s="605"/>
      <c r="C12" s="61">
        <f>IF(OR('03技術職員（自動集計）'!BO46="",'03技術職員（自動集計）'!BO46=0),"",'03技術職員（自動集計）'!BO46)</f>
        <v>214</v>
      </c>
      <c r="D12" s="63" t="str">
        <f>IF(OR('03技術職員（自動集計）'!BQ46="",'03技術職員（自動集計）'!BQ46=0),"",'03技術職員（自動集計）'!BQ46)</f>
        <v>２級土木施工管理技士（土木）</v>
      </c>
      <c r="E12" s="65">
        <f>COUNTIF('03技術職員（自動集計）'!$AK$7:$BA$553,D12)</f>
        <v>0</v>
      </c>
      <c r="G12" s="592"/>
      <c r="H12" s="61">
        <f>IF(OR('03技術職員（自動集計）'!BO92="",'03技術職員（自動集計）'!BO92=0),"",'03技術職員（自動集計）'!BO92)</f>
        <v>277</v>
      </c>
      <c r="I12" s="66" t="str">
        <f>IF(OR('03技術職員（自動集計）'!BQ92="",'03技術職員（自動集計）'!BQ92=0),"",'03技術職員（自動集計）'!BQ92)</f>
        <v>タイル張り・タイル張り工（２級）（３年）</v>
      </c>
      <c r="J12" s="65">
        <f>COUNTIF('03技術職員（自動集計）'!$AK$7:$BA$553,I12)</f>
        <v>0</v>
      </c>
    </row>
    <row r="13" spans="1:11" ht="15.75" customHeight="1">
      <c r="B13" s="605"/>
      <c r="C13" s="61">
        <f>IF(OR('03技術職員（自動集計）'!BO47="",'03技術職員（自動集計）'!BO47=0),"",'03技術職員（自動集計）'!BO47)</f>
        <v>215</v>
      </c>
      <c r="D13" s="63" t="str">
        <f>IF(OR('03技術職員（自動集計）'!BQ47="",'03技術職員（自動集計）'!BQ47=0),"",'03技術職員（自動集計）'!BQ47)</f>
        <v>２級土木施工管理技士（鋼構造物塗装）</v>
      </c>
      <c r="E13" s="65">
        <f>COUNTIF('03技術職員（自動集計）'!$AK$7:$BA$553,D13)</f>
        <v>0</v>
      </c>
      <c r="G13" s="592"/>
      <c r="H13" s="61">
        <f>IF(OR('03技術職員（自動集計）'!BO93="",'03技術職員（自動集計）'!BO93=0),"",'03技術職員（自動集計）'!BO93)</f>
        <v>178</v>
      </c>
      <c r="I13" s="63" t="str">
        <f>IF(OR('03技術職員（自動集計）'!BQ93="",'03技術職員（自動集計）'!BQ93=0),"",'03技術職員（自動集計）'!BQ93)</f>
        <v>築炉・築炉工（１級）・れんが積み</v>
      </c>
      <c r="J13" s="65">
        <f>COUNTIF('03技術職員（自動集計）'!$AK$7:$BA$553,I13)</f>
        <v>0</v>
      </c>
    </row>
    <row r="14" spans="1:11" ht="15.75" customHeight="1">
      <c r="B14" s="605"/>
      <c r="C14" s="61">
        <f>IF(OR('03技術職員（自動集計）'!BO48="",'03技術職員（自動集計）'!BO48=0),"",'03技術職員（自動集計）'!BO48)</f>
        <v>216</v>
      </c>
      <c r="D14" s="63" t="str">
        <f>IF(OR('03技術職員（自動集計）'!BQ48="",'03技術職員（自動集計）'!BQ48=0),"",'03技術職員（自動集計）'!BQ48)</f>
        <v>２級土木施工管理技士（薬液注入）</v>
      </c>
      <c r="E14" s="65">
        <f>COUNTIF('03技術職員（自動集計）'!$AK$7:$BA$553,D14)</f>
        <v>0</v>
      </c>
      <c r="G14" s="592"/>
      <c r="H14" s="61">
        <f>IF(OR('03技術職員（自動集計）'!BO94="",'03技術職員（自動集計）'!BO94=0),"",'03技術職員（自動集計）'!BO94)</f>
        <v>278</v>
      </c>
      <c r="I14" s="63" t="str">
        <f>IF(OR('03技術職員（自動集計）'!BQ94="",'03技術職員（自動集計）'!BQ94=0),"",'03技術職員（自動集計）'!BQ94)</f>
        <v>築炉・築炉工（２級）（３年）</v>
      </c>
      <c r="J14" s="65">
        <f>COUNTIF('03技術職員（自動集計）'!$AK$7:$BA$553,I14)</f>
        <v>0</v>
      </c>
    </row>
    <row r="15" spans="1:11" ht="15.75" customHeight="1">
      <c r="B15" s="605"/>
      <c r="C15" s="61">
        <f>IF(OR('03技術職員（自動集計）'!BO49="",'03技術職員（自動集計）'!BO49=0),"",'03技術職員（自動集計）'!BO49)</f>
        <v>120</v>
      </c>
      <c r="D15" s="63" t="str">
        <f>IF(OR('03技術職員（自動集計）'!BQ49="",'03技術職員（自動集計）'!BQ49=0),"",'03技術職員（自動集計）'!BQ49)</f>
        <v>１級建築施工管理技士</v>
      </c>
      <c r="E15" s="65">
        <f>COUNTIF('03技術職員（自動集計）'!$AK$7:$BA$553,D15)</f>
        <v>0</v>
      </c>
      <c r="G15" s="592"/>
      <c r="H15" s="615">
        <f>IF(OR('03技術職員（自動集計）'!BO95="",'03技術職員（自動集計）'!BO95=0),"",'03技術職員（自動集計）'!BO95)</f>
        <v>179</v>
      </c>
      <c r="I15" s="600" t="str">
        <f>IF(OR('03技術職員（自動集計）'!BQ95="",'03技術職員（自動集計）'!BQ95=0),"",'03技術職員（自動集計）'!BQ95)</f>
        <v>ブロック建築・ブロック建築工・コンクリート積みブロック施工（１級）</v>
      </c>
      <c r="J15" s="602">
        <f>COUNTIF('03技術職員（自動集計）'!$AK$7:$BA$553,I15)</f>
        <v>0</v>
      </c>
    </row>
    <row r="16" spans="1:11" ht="15.75" customHeight="1">
      <c r="B16" s="605"/>
      <c r="C16" s="61">
        <f>IF(OR('03技術職員（自動集計）'!BO50="",'03技術職員（自動集計）'!BO50=0),"",'03技術職員（自動集計）'!BO50)</f>
        <v>221</v>
      </c>
      <c r="D16" s="63" t="str">
        <f>IF(OR('03技術職員（自動集計）'!BQ50="",'03技術職員（自動集計）'!BQ50=0),"",'03技術職員（自動集計）'!BQ50)</f>
        <v>２級建築施工管理技士（建築）</v>
      </c>
      <c r="E16" s="65">
        <f>COUNTIF('03技術職員（自動集計）'!$AK$7:$BA$553,D16)</f>
        <v>0</v>
      </c>
      <c r="G16" s="592"/>
      <c r="H16" s="616"/>
      <c r="I16" s="601"/>
      <c r="J16" s="603"/>
    </row>
    <row r="17" spans="2:10" ht="15.75" customHeight="1">
      <c r="B17" s="605"/>
      <c r="C17" s="61">
        <f>IF(OR('03技術職員（自動集計）'!BO51="",'03技術職員（自動集計）'!BO51=0),"",'03技術職員（自動集計）'!BO51)</f>
        <v>222</v>
      </c>
      <c r="D17" s="63" t="str">
        <f>IF(OR('03技術職員（自動集計）'!BQ51="",'03技術職員（自動集計）'!BQ51=0),"",'03技術職員（自動集計）'!BQ51)</f>
        <v>２級建築施工管理技士（躯体）</v>
      </c>
      <c r="E17" s="65">
        <f>COUNTIF('03技術職員（自動集計）'!$AK$7:$BA$553,D17)</f>
        <v>0</v>
      </c>
      <c r="G17" s="592"/>
      <c r="H17" s="615">
        <f>IF(OR('03技術職員（自動集計）'!BO96="",'03技術職員（自動集計）'!BO96=0),"",'03技術職員（自動集計）'!BO96)</f>
        <v>279</v>
      </c>
      <c r="I17" s="620" t="str">
        <f>IF(OR('03技術職員（自動集計）'!BQ96="",'03技術職員（自動集計）'!BQ96=0),"",'03技術職員（自動集計）'!BQ96)</f>
        <v>ブロック建築・ブロック建築工・コンクリート積みブロック施工（２級）（３年）</v>
      </c>
      <c r="J17" s="602">
        <f>COUNTIF('03技術職員（自動集計）'!$AK$7:$BA$553,I17)</f>
        <v>0</v>
      </c>
    </row>
    <row r="18" spans="2:10" ht="15.75" customHeight="1">
      <c r="B18" s="605"/>
      <c r="C18" s="61">
        <f>IF(OR('03技術職員（自動集計）'!BO52="",'03技術職員（自動集計）'!BO52=0),"",'03技術職員（自動集計）'!BO52)</f>
        <v>223</v>
      </c>
      <c r="D18" s="63" t="str">
        <f>IF(OR('03技術職員（自動集計）'!BQ52="",'03技術職員（自動集計）'!BQ52=0),"",'03技術職員（自動集計）'!BQ52)</f>
        <v>２級建築施工管理技士（仕上げ）</v>
      </c>
      <c r="E18" s="65">
        <f>COUNTIF('03技術職員（自動集計）'!$AK$7:$BA$553,D18)</f>
        <v>0</v>
      </c>
      <c r="G18" s="592"/>
      <c r="H18" s="616"/>
      <c r="I18" s="621"/>
      <c r="J18" s="603"/>
    </row>
    <row r="19" spans="2:10" ht="15.75" customHeight="1">
      <c r="B19" s="605"/>
      <c r="C19" s="61">
        <f>IF(OR('03技術職員（自動集計）'!BO53="",'03技術職員（自動集計）'!BO53=0),"",'03技術職員（自動集計）'!BO53)</f>
        <v>127</v>
      </c>
      <c r="D19" s="63" t="str">
        <f>IF(OR('03技術職員（自動集計）'!BQ53="",'03技術職員（自動集計）'!BQ53=0),"",'03技術職員（自動集計）'!BQ53)</f>
        <v>１級電気工事施工管理技士</v>
      </c>
      <c r="E19" s="65">
        <f>COUNTIF('03技術職員（自動集計）'!$AK$7:$BA$553,D19)</f>
        <v>0</v>
      </c>
      <c r="G19" s="592"/>
      <c r="H19" s="67">
        <f>IF(OR('03技術職員（自動集計）'!BO97="",'03技術職員（自動集計）'!BO97=0),"",'03技術職員（自動集計）'!BO97)</f>
        <v>180</v>
      </c>
      <c r="I19" s="68" t="str">
        <f>IF(OR('03技術職員（自動集計）'!BQ97="",'03技術職員（自動集計）'!BQ97=0),"",'03技術職員（自動集計）'!BQ97)</f>
        <v>石工・石材施工・石積み（１級）</v>
      </c>
      <c r="J19" s="69">
        <f>COUNTIF('03技術職員（自動集計）'!$AK$7:$BA$553,I19)</f>
        <v>0</v>
      </c>
    </row>
    <row r="20" spans="2:10" ht="15.75" customHeight="1">
      <c r="B20" s="605"/>
      <c r="C20" s="61">
        <f>IF(OR('03技術職員（自動集計）'!BO54="",'03技術職員（自動集計）'!BO54=0),"",'03技術職員（自動集計）'!BO54)</f>
        <v>228</v>
      </c>
      <c r="D20" s="63" t="str">
        <f>IF(OR('03技術職員（自動集計）'!BQ54="",'03技術職員（自動集計）'!BQ54=0),"",'03技術職員（自動集計）'!BQ54)</f>
        <v>２級電気工事施工管理技士</v>
      </c>
      <c r="E20" s="65">
        <f>COUNTIF('03技術職員（自動集計）'!$AK$7:$BA$553,D20)</f>
        <v>1</v>
      </c>
      <c r="G20" s="592"/>
      <c r="H20" s="67">
        <f>IF(OR('03技術職員（自動集計）'!BO98="",'03技術職員（自動集計）'!BO98=0),"",'03技術職員（自動集計）'!BO98)</f>
        <v>280</v>
      </c>
      <c r="I20" s="70" t="str">
        <f>IF(OR('03技術職員（自動集計）'!BQ98="",'03技術職員（自動集計）'!BQ98=0),"",'03技術職員（自動集計）'!BQ98)</f>
        <v>石工・石材施工・石積み（２級）（３年）</v>
      </c>
      <c r="J20" s="69">
        <f>COUNTIF('03技術職員（自動集計）'!$AK$7:$BA$553,I20)</f>
        <v>0</v>
      </c>
    </row>
    <row r="21" spans="2:10" ht="15.75" customHeight="1">
      <c r="B21" s="605"/>
      <c r="C21" s="61">
        <f>IF(OR('03技術職員（自動集計）'!BO55="",'03技術職員（自動集計）'!BO55=0),"",'03技術職員（自動集計）'!BO55)</f>
        <v>129</v>
      </c>
      <c r="D21" s="63" t="str">
        <f>IF(OR('03技術職員（自動集計）'!BQ55="",'03技術職員（自動集計）'!BQ55=0),"",'03技術職員（自動集計）'!BQ55)</f>
        <v>１級管工事施工管理技士</v>
      </c>
      <c r="E21" s="65">
        <f>COUNTIF('03技術職員（自動集計）'!$AK$7:$BA$553,D21)</f>
        <v>1</v>
      </c>
      <c r="G21" s="592"/>
      <c r="H21" s="67">
        <f>IF(OR('03技術職員（自動集計）'!BO99="",'03技術職員（自動集計）'!BO99=0),"",'03技術職員（自動集計）'!BO99)</f>
        <v>181</v>
      </c>
      <c r="I21" s="68" t="str">
        <f>IF(OR('03技術職員（自動集計）'!BQ99="",'03技術職員（自動集計）'!BQ99=0),"",'03技術職員（自動集計）'!BQ99)</f>
        <v>鉄工・製罐（１級）</v>
      </c>
      <c r="J21" s="69">
        <f>COUNTIF('03技術職員（自動集計）'!$AK$7:$BA$553,I21)</f>
        <v>0</v>
      </c>
    </row>
    <row r="22" spans="2:10" ht="15.75" customHeight="1">
      <c r="B22" s="605"/>
      <c r="C22" s="61">
        <f>IF(OR('03技術職員（自動集計）'!BO56="",'03技術職員（自動集計）'!BO56=0),"",'03技術職員（自動集計）'!BO56)</f>
        <v>230</v>
      </c>
      <c r="D22" s="63" t="str">
        <f>IF(OR('03技術職員（自動集計）'!BQ56="",'03技術職員（自動集計）'!BQ56=0),"",'03技術職員（自動集計）'!BQ56)</f>
        <v>２級管工事施工管理技士</v>
      </c>
      <c r="E22" s="65">
        <f>COUNTIF('03技術職員（自動集計）'!$AK$7:$BA$553,D22)</f>
        <v>0</v>
      </c>
      <c r="G22" s="592"/>
      <c r="H22" s="67">
        <f>IF(OR('03技術職員（自動集計）'!BO100="",'03技術職員（自動集計）'!BO100=0),"",'03技術職員（自動集計）'!BO100)</f>
        <v>281</v>
      </c>
      <c r="I22" s="68" t="str">
        <f>IF(OR('03技術職員（自動集計）'!BQ100="",'03技術職員（自動集計）'!BQ100=0),"",'03技術職員（自動集計）'!BQ100)</f>
        <v>鉄工・製罐（２級）（３年）</v>
      </c>
      <c r="J22" s="69">
        <f>COUNTIF('03技術職員（自動集計）'!$AK$7:$BA$553,I22)</f>
        <v>0</v>
      </c>
    </row>
    <row r="23" spans="2:10" ht="15.75" customHeight="1">
      <c r="B23" s="605"/>
      <c r="C23" s="61" t="str">
        <f>IF(OR('03技術職員（自動集計）'!BO57="",'03技術職員（自動集計）'!BO57=0),"",'03技術職員（自動集計）'!BO57)</f>
        <v>131</v>
      </c>
      <c r="D23" s="63" t="str">
        <f>IF(OR('03技術職員（自動集計）'!BQ57="",'03技術職員（自動集計）'!BQ57=0),"",'03技術職員（自動集計）'!BQ57)</f>
        <v>１級電気通信工事施工管理技士</v>
      </c>
      <c r="E23" s="65">
        <f>COUNTIF('03技術職員（自動集計）'!$AK$7:$BA$553,D23)</f>
        <v>0</v>
      </c>
      <c r="G23" s="592"/>
      <c r="H23" s="67">
        <f>IF(OR('03技術職員（自動集計）'!BO101="",'03技術職員（自動集計）'!BO101=0),"",'03技術職員（自動集計）'!BO101)</f>
        <v>182</v>
      </c>
      <c r="I23" s="68" t="str">
        <f>IF(OR('03技術職員（自動集計）'!BQ101="",'03技術職員（自動集計）'!BQ101=0),"",'03技術職員（自動集計）'!BQ101)</f>
        <v>鉄筋組立て・鉄筋施工（１級）</v>
      </c>
      <c r="J23" s="69">
        <f>COUNTIF('03技術職員（自動集計）'!$AK$7:$BA$553,I23)</f>
        <v>0</v>
      </c>
    </row>
    <row r="24" spans="2:10" ht="15.75" customHeight="1">
      <c r="B24" s="605"/>
      <c r="C24" s="61" t="str">
        <f>IF(OR('03技術職員（自動集計）'!BO58="",'03技術職員（自動集計）'!BO58=0),"",'03技術職員（自動集計）'!BO58)</f>
        <v>232</v>
      </c>
      <c r="D24" s="63" t="str">
        <f>IF(OR('03技術職員（自動集計）'!BQ58="",'03技術職員（自動集計）'!BQ58=0),"",'03技術職員（自動集計）'!BQ58)</f>
        <v>２級電気通信工事施工管理技士</v>
      </c>
      <c r="E24" s="65">
        <f>COUNTIF('03技術職員（自動集計）'!$AK$7:$BA$553,D24)</f>
        <v>0</v>
      </c>
      <c r="G24" s="592"/>
      <c r="H24" s="67">
        <f>IF(OR('03技術職員（自動集計）'!BO102="",'03技術職員（自動集計）'!BO102=0),"",'03技術職員（自動集計）'!BO102)</f>
        <v>282</v>
      </c>
      <c r="I24" s="70" t="str">
        <f>IF(OR('03技術職員（自動集計）'!BQ102="",'03技術職員（自動集計）'!BQ102=0),"",'03技術職員（自動集計）'!BQ102)</f>
        <v>鉄筋組立て・鉄筋施工（２級）（３年）</v>
      </c>
      <c r="J24" s="69">
        <f>COUNTIF('03技術職員（自動集計）'!$AK$7:$BA$553,I24)</f>
        <v>0</v>
      </c>
    </row>
    <row r="25" spans="2:10" ht="15.75" customHeight="1">
      <c r="B25" s="605"/>
      <c r="C25" s="61">
        <f>IF(OR('03技術職員（自動集計）'!BO59="",'03技術職員（自動集計）'!BO59=0),"",'03技術職員（自動集計）'!BO59)</f>
        <v>133</v>
      </c>
      <c r="D25" s="63" t="str">
        <f>IF(OR('03技術職員（自動集計）'!BQ59="",'03技術職員（自動集計）'!BQ59=0),"",'03技術職員（自動集計）'!BQ59)</f>
        <v>１級造園施工管理技士</v>
      </c>
      <c r="E25" s="65">
        <f>COUNTIF('03技術職員（自動集計）'!$AK$7:$BA$553,D25)</f>
        <v>0</v>
      </c>
      <c r="G25" s="592"/>
      <c r="H25" s="67">
        <f>IF(OR('03技術職員（自動集計）'!BO103="",'03技術職員（自動集計）'!BO103=0),"",'03技術職員（自動集計）'!BO103)</f>
        <v>183</v>
      </c>
      <c r="I25" s="68" t="str">
        <f>IF(OR('03技術職員（自動集計）'!BQ103="",'03技術職員（自動集計）'!BQ103=0),"",'03技術職員（自動集計）'!BQ103)</f>
        <v>工場板金（１級）</v>
      </c>
      <c r="J25" s="69">
        <f>COUNTIF('03技術職員（自動集計）'!$AK$7:$BA$553,I25)</f>
        <v>0</v>
      </c>
    </row>
    <row r="26" spans="2:10" ht="15.75" customHeight="1">
      <c r="B26" s="606"/>
      <c r="C26" s="61">
        <f>IF(OR('03技術職員（自動集計）'!BO60="",'03技術職員（自動集計）'!BO60=0),"",'03技術職員（自動集計）'!BO60)</f>
        <v>234</v>
      </c>
      <c r="D26" s="63" t="str">
        <f>IF(OR('03技術職員（自動集計）'!BQ60="",'03技術職員（自動集計）'!BQ60=0),"",'03技術職員（自動集計）'!BQ60)</f>
        <v>２級造園施工管理技士</v>
      </c>
      <c r="E26" s="65">
        <f>COUNTIF('03技術職員（自動集計）'!$AK$7:$BA$553,D26)</f>
        <v>0</v>
      </c>
      <c r="G26" s="592"/>
      <c r="H26" s="67">
        <f>IF(OR('03技術職員（自動集計）'!BO104="",'03技術職員（自動集計）'!BO104=0),"",'03技術職員（自動集計）'!BO104)</f>
        <v>283</v>
      </c>
      <c r="I26" s="68" t="str">
        <f>IF(OR('03技術職員（自動集計）'!BQ104="",'03技術職員（自動集計）'!BQ104=0),"",'03技術職員（自動集計）'!BQ104)</f>
        <v>工場板金（２級）（３年）</v>
      </c>
      <c r="J26" s="69">
        <f>COUNTIF('03技術職員（自動集計）'!$AK$7:$BA$553,I26)</f>
        <v>0</v>
      </c>
    </row>
    <row r="27" spans="2:10" ht="15.75" customHeight="1">
      <c r="B27" s="656" t="s">
        <v>208</v>
      </c>
      <c r="C27" s="61">
        <f>IF(OR('03技術職員（自動集計）'!BO61="",'03技術職員（自動集計）'!BO61=0),"",'03技術職員（自動集計）'!BO61)</f>
        <v>137</v>
      </c>
      <c r="D27" s="63" t="str">
        <f>IF(OR('03技術職員（自動集計）'!BQ61="",'03技術職員（自動集計）'!BQ61=0),"",'03技術職員（自動集計）'!BQ61)</f>
        <v>１級建築士</v>
      </c>
      <c r="E27" s="65">
        <f>COUNTIF('03技術職員（自動集計）'!$AK$7:$BA$553,D27)</f>
        <v>0</v>
      </c>
      <c r="G27" s="592"/>
      <c r="H27" s="67">
        <f>IF(OR('03技術職員（自動集計）'!BO105="",'03技術職員（自動集計）'!BO105=0),"",'03技術職員（自動集計）'!BO105)</f>
        <v>184</v>
      </c>
      <c r="I27" s="71" t="str">
        <f>IF(OR('03技術職員（自動集計）'!BQ105="",'03技術職員（自動集計）'!BQ105=0),"",'03技術職員（自動集計）'!BQ105)</f>
        <v>板金・建築板金・板金工（１級）</v>
      </c>
      <c r="J27" s="72">
        <f>COUNTIF('03技術職員（自動集計）'!$AK$7:$BA$553,I27)</f>
        <v>0</v>
      </c>
    </row>
    <row r="28" spans="2:10" ht="15.75" customHeight="1">
      <c r="B28" s="664"/>
      <c r="C28" s="61">
        <f>IF(OR('03技術職員（自動集計）'!BO62="",'03技術職員（自動集計）'!BO62=0),"",'03技術職員（自動集計）'!BO62)</f>
        <v>238</v>
      </c>
      <c r="D28" s="63" t="str">
        <f>IF(OR('03技術職員（自動集計）'!BQ62="",'03技術職員（自動集計）'!BQ62=0),"",'03技術職員（自動集計）'!BQ62)</f>
        <v>２級建築士</v>
      </c>
      <c r="E28" s="65">
        <f>COUNTIF('03技術職員（自動集計）'!$AK$7:$BA$553,D28)</f>
        <v>0</v>
      </c>
      <c r="G28" s="592"/>
      <c r="H28" s="615">
        <f>IF(OR('03技術職員（自動集計）'!BO106="",'03技術職員（自動集計）'!BO106=0),"",'03技術職員（自動集計）'!BO106)</f>
        <v>284</v>
      </c>
      <c r="I28" s="665" t="str">
        <f>IF(OR('03技術職員（自動集計）'!BQ106="",'03技術職員（自動集計）'!BQ106=0),"",'03技術職員（自動集計）'!BQ106)</f>
        <v>板金・建築板金・板金工（２級）（３年）</v>
      </c>
      <c r="J28" s="653">
        <f>COUNTIF('03技術職員（自動集計）'!$AK$7:$BA$553,I28)</f>
        <v>0</v>
      </c>
    </row>
    <row r="29" spans="2:10" ht="15.75" customHeight="1">
      <c r="B29" s="657"/>
      <c r="C29" s="61">
        <f>IF(OR('03技術職員（自動集計）'!BO63="",'03技術職員（自動集計）'!BO63=0),"",'03技術職員（自動集計）'!BO63)</f>
        <v>239</v>
      </c>
      <c r="D29" s="63" t="str">
        <f>IF(OR('03技術職員（自動集計）'!BQ63="",'03技術職員（自動集計）'!BQ63=0),"",'03技術職員（自動集計）'!BQ63)</f>
        <v>木造建築士</v>
      </c>
      <c r="E29" s="65">
        <f>COUNTIF('03技術職員（自動集計）'!$AK$7:$BA$553,D29)</f>
        <v>0</v>
      </c>
      <c r="G29" s="592"/>
      <c r="H29" s="616"/>
      <c r="I29" s="666"/>
      <c r="J29" s="654"/>
    </row>
    <row r="30" spans="2:10" ht="15.75" customHeight="1">
      <c r="B30" s="656" t="s">
        <v>209</v>
      </c>
      <c r="C30" s="61">
        <f>IF(OR('03技術職員（自動集計）'!BO64="",'03技術職員（自動集計）'!BO64=0),"",'03技術職員（自動集計）'!BO64)</f>
        <v>155</v>
      </c>
      <c r="D30" s="63" t="str">
        <f>IF(OR('03技術職員（自動集計）'!BQ64="",'03技術職員（自動集計）'!BQ64=0),"",'03技術職員（自動集計）'!BQ64)</f>
        <v>第１種電気工事士</v>
      </c>
      <c r="E30" s="65">
        <f>COUNTIF('03技術職員（自動集計）'!$AK$7:$BA$553,D30)</f>
        <v>0</v>
      </c>
      <c r="G30" s="592"/>
      <c r="H30" s="61">
        <f>IF(OR('03技術職員（自動集計）'!BO107="",'03技術職員（自動集計）'!BO107=0),"",'03技術職員（自動集計）'!BO107)</f>
        <v>185</v>
      </c>
      <c r="I30" s="73" t="str">
        <f>IF(OR('03技術職員（自動集計）'!BQ106="",'03技術職員（自動集計）'!BQ106=0),"",'03技術職員（自動集計）'!BQ106)</f>
        <v>板金・建築板金・板金工（２級）（３年）</v>
      </c>
      <c r="J30" s="65">
        <f>COUNTIF('03技術職員（自動集計）'!$AK$7:$BA$553,I30)</f>
        <v>0</v>
      </c>
    </row>
    <row r="31" spans="2:10" ht="15.75" customHeight="1">
      <c r="B31" s="657"/>
      <c r="C31" s="61">
        <f>IF(OR('03技術職員（自動集計）'!BO65="",'03技術職員（自動集計）'!BO65=0),"",'03技術職員（自動集計）'!BO65)</f>
        <v>256</v>
      </c>
      <c r="D31" s="63" t="str">
        <f>IF(OR('03技術職員（自動集計）'!BQ65="",'03技術職員（自動集計）'!BQ65=0),"",'03技術職員（自動集計）'!BQ65)</f>
        <v>第２種電気工事士（３年）</v>
      </c>
      <c r="E31" s="65">
        <f>COUNTIF('03技術職員（自動集計）'!$AK$7:$BA$553,D31)</f>
        <v>0</v>
      </c>
      <c r="G31" s="592"/>
      <c r="H31" s="61">
        <f>IF(OR('03技術職員（自動集計）'!BO108="",'03技術職員（自動集計）'!BO108=0),"",'03技術職員（自動集計）'!BO108)</f>
        <v>285</v>
      </c>
      <c r="I31" s="73" t="str">
        <f>IF(OR('03技術職員（自動集計）'!BQ107="",'03技術職員（自動集計）'!BQ107=0),"",'03技術職員（自動集計）'!BQ107)</f>
        <v>板金・板金工・打出し板金（１級）</v>
      </c>
      <c r="J31" s="65">
        <f>COUNTIF('03技術職員（自動集計）'!$AK$7:$BA$553,I31)</f>
        <v>0</v>
      </c>
    </row>
    <row r="32" spans="2:10" ht="15.75" customHeight="1">
      <c r="B32" s="63" t="s">
        <v>210</v>
      </c>
      <c r="C32" s="61">
        <f>IF(OR('03技術職員（自動集計）'!BO66="",'03技術職員（自動集計）'!BO66=0),"",'03技術職員（自動集計）'!BO66)</f>
        <v>258</v>
      </c>
      <c r="D32" s="63" t="str">
        <f>IF(OR('03技術職員（自動集計）'!BQ66="",'03技術職員（自動集計）'!BQ66=0),"",'03技術職員（自動集計）'!BQ66)</f>
        <v>電気主任技術者　（第１種～第３種）（５年）</v>
      </c>
      <c r="E32" s="65">
        <f>COUNTIF('03技術職員（自動集計）'!$AK$7:$BA$553,D32)</f>
        <v>0</v>
      </c>
      <c r="G32" s="592"/>
      <c r="H32" s="61">
        <f>IF(OR('03技術職員（自動集計）'!BO109="",'03技術職員（自動集計）'!BO109=0),"",'03技術職員（自動集計）'!BO109)</f>
        <v>186</v>
      </c>
      <c r="I32" s="73" t="str">
        <f>IF(OR('03技術職員（自動集計）'!BQ108="",'03技術職員（自動集計）'!BQ108=0),"",'03技術職員（自動集計）'!BQ108)</f>
        <v>板金・板金工・打出し板金（２級）（３年）</v>
      </c>
      <c r="J32" s="65">
        <f>COUNTIF('03技術職員（自動集計）'!$AK$7:$BA$553,I32)</f>
        <v>0</v>
      </c>
    </row>
    <row r="33" spans="2:10" ht="15.75" customHeight="1">
      <c r="B33" s="63" t="s">
        <v>211</v>
      </c>
      <c r="C33" s="61">
        <f>IF(OR('03技術職員（自動集計）'!BO67="",'03技術職員（自動集計）'!BO67=0),"",'03技術職員（自動集計）'!BO67)</f>
        <v>259</v>
      </c>
      <c r="D33" s="63" t="str">
        <f>IF(OR('03技術職員（自動集計）'!BQ67="",'03技術職員（自動集計）'!BQ67=0),"",'03技術職員（自動集計）'!BQ67)</f>
        <v>電気通信主任技術者（５年）</v>
      </c>
      <c r="E33" s="65">
        <f>COUNTIF('03技術職員（自動集計）'!$AK$7:$BA$553,D33)</f>
        <v>0</v>
      </c>
      <c r="G33" s="592"/>
      <c r="H33" s="61">
        <f>IF(OR('03技術職員（自動集計）'!BO110="",'03技術職員（自動集計）'!BO110=0),"",'03技術職員（自動集計）'!BO110)</f>
        <v>286</v>
      </c>
      <c r="I33" s="73" t="str">
        <f>IF(OR('03技術職員（自動集計）'!BQ109="",'03技術職員（自動集計）'!BQ109=0),"",'03技術職員（自動集計）'!BQ109)</f>
        <v>かわらぶき・スレート施工（１級）</v>
      </c>
      <c r="J33" s="65">
        <f>COUNTIF('03技術職員（自動集計）'!$AK$7:$BA$553,I33)</f>
        <v>0</v>
      </c>
    </row>
    <row r="34" spans="2:10" ht="15.75" customHeight="1">
      <c r="B34" s="658" t="s">
        <v>212</v>
      </c>
      <c r="C34" s="660">
        <f>IF(OR('03技術職員（自動集計）'!BO68="",'03技術職員（自動集計）'!BO68=0),"",'03技術職員（自動集計）'!BO68)</f>
        <v>265</v>
      </c>
      <c r="D34" s="662" t="str">
        <f>IF(OR('03技術職員（自動集計）'!BQ68="",'03技術職員（自動集計）'!BQ68=0),"",'03技術職員（自動集計）'!BQ68)</f>
        <v>給水装置工事主任技術者（１年）</v>
      </c>
      <c r="E34" s="602">
        <f>COUNTIF('03技術職員（自動集計）'!$AK$7:$BA$553,D34)</f>
        <v>1</v>
      </c>
      <c r="G34" s="592"/>
      <c r="H34" s="61">
        <f>IF(OR('03技術職員（自動集計）'!BO111="",'03技術職員（自動集計）'!BO111=0),"",'03技術職員（自動集計）'!BO111)</f>
        <v>187</v>
      </c>
      <c r="I34" s="73" t="str">
        <f>IF(OR('03技術職員（自動集計）'!BQ110="",'03技術職員（自動集計）'!BQ110=0),"",'03技術職員（自動集計）'!BQ110)</f>
        <v>かわらぶき・スレート施工（２級）（３年）</v>
      </c>
      <c r="J34" s="65">
        <f>COUNTIF('03技術職員（自動集計）'!$AK$7:$BA$553,I34)</f>
        <v>0</v>
      </c>
    </row>
    <row r="35" spans="2:10" ht="15.75" customHeight="1">
      <c r="B35" s="659"/>
      <c r="C35" s="661"/>
      <c r="D35" s="663"/>
      <c r="E35" s="603"/>
      <c r="G35" s="592"/>
      <c r="H35" s="61">
        <f>IF(OR('03技術職員（自動集計）'!BO112="",'03技術職員（自動集計）'!BO112=0),"",'03技術職員（自動集計）'!BO112)</f>
        <v>287</v>
      </c>
      <c r="I35" s="73" t="str">
        <f>IF(OR('03技術職員（自動集計）'!BQ111="",'03技術職員（自動集計）'!BQ111=0),"",'03技術職員（自動集計）'!BQ111)</f>
        <v>ガラス施工（１級）</v>
      </c>
      <c r="J35" s="65">
        <f>COUNTIF('03技術職員（自動集計）'!$AK$7:$BA$553,I35)</f>
        <v>0</v>
      </c>
    </row>
    <row r="36" spans="2:10" ht="15.75" customHeight="1">
      <c r="B36" s="656" t="s">
        <v>213</v>
      </c>
      <c r="C36" s="61">
        <f>IF(OR('03技術職員（自動集計）'!BO69="",'03技術職員（自動集計）'!BO69=0),"",'03技術職員（自動集計）'!BO69)</f>
        <v>168</v>
      </c>
      <c r="D36" s="63" t="str">
        <f>IF(OR('03技術職員（自動集計）'!BQ69="",'03技術職員（自動集計）'!BQ69=0),"",'03技術職員（自動集計）'!BQ69)</f>
        <v>甲種 消防設備士</v>
      </c>
      <c r="E36" s="65">
        <f>COUNTIF('03技術職員（自動集計）'!$AK$7:$BA$553,D36)</f>
        <v>0</v>
      </c>
      <c r="G36" s="592"/>
      <c r="H36" s="61">
        <f>IF(OR('03技術職員（自動集計）'!BO113="",'03技術職員（自動集計）'!BO113=0),"",'03技術職員（自動集計）'!BO113)</f>
        <v>188</v>
      </c>
      <c r="I36" s="73" t="str">
        <f>IF(OR('03技術職員（自動集計）'!BQ112="",'03技術職員（自動集計）'!BQ112=0),"",'03技術職員（自動集計）'!BQ112)</f>
        <v>ガラス施工（２級）（３年）</v>
      </c>
      <c r="J36" s="65">
        <f>COUNTIF('03技術職員（自動集計）'!$AK$7:$BA$553,I36)</f>
        <v>0</v>
      </c>
    </row>
    <row r="37" spans="2:10" ht="15.75" customHeight="1">
      <c r="B37" s="657"/>
      <c r="C37" s="61">
        <f>IF(OR('03技術職員（自動集計）'!BO70="",'03技術職員（自動集計）'!BO70=0),"",'03技術職員（自動集計）'!BO70)</f>
        <v>169</v>
      </c>
      <c r="D37" s="63" t="str">
        <f>IF(OR('03技術職員（自動集計）'!BQ70="",'03技術職員（自動集計）'!BQ70=0),"",'03技術職員（自動集計）'!BQ70)</f>
        <v>乙種 消防設備士</v>
      </c>
      <c r="E37" s="65">
        <f>COUNTIF('03技術職員（自動集計）'!$AK$7:$BA$553,D37)</f>
        <v>0</v>
      </c>
      <c r="G37" s="592"/>
      <c r="H37" s="615">
        <f>IF(OR('03技術職員（自動集計）'!BO114="",'03技術職員（自動集計）'!BO114=0),"",'03技術職員（自動集計）'!BO114)</f>
        <v>288</v>
      </c>
      <c r="I37" s="600" t="str">
        <f>IF(OR('03技術職員（自動集計）'!BQ114="",'03技術職員（自動集計）'!BQ114=0),"",'03技術職員（自動集計）'!BQ114)</f>
        <v>塗装・木工塗装・木工塗装工（２級）（３年）</v>
      </c>
      <c r="J37" s="653">
        <f>COUNTIF('03技術職員（自動集計）'!$AK$7:$BA$553,I37)</f>
        <v>0</v>
      </c>
    </row>
    <row r="38" spans="2:10" ht="15.75" customHeight="1">
      <c r="B38" s="604" t="s">
        <v>214</v>
      </c>
      <c r="C38" s="61">
        <f>IF(OR('03技術職員（自動集計）'!BO71="",'03技術職員（自動集計）'!BO71=0),"",'03技術職員（自動集計）'!BO71)</f>
        <v>171</v>
      </c>
      <c r="D38" s="63" t="str">
        <f>IF(OR('03技術職員（自動集計）'!BQ71="",'03技術職員（自動集計）'!BQ71=0),"",'03技術職員（自動集計）'!BQ71)</f>
        <v>建築大工（１級）</v>
      </c>
      <c r="E38" s="65">
        <f>COUNTIF('03技術職員（自動集計）'!$AK$7:$BA$553,D38)</f>
        <v>0</v>
      </c>
      <c r="G38" s="592"/>
      <c r="H38" s="616"/>
      <c r="I38" s="601"/>
      <c r="J38" s="654"/>
    </row>
    <row r="39" spans="2:10" ht="15.75" customHeight="1">
      <c r="B39" s="605"/>
      <c r="C39" s="61">
        <f>IF(OR('03技術職員（自動集計）'!BO72="",'03技術職員（自動集計）'!BO72=0),"",'03技術職員（自動集計）'!BO72)</f>
        <v>271</v>
      </c>
      <c r="D39" s="63" t="str">
        <f>IF(OR('03技術職員（自動集計）'!BQ72="",'03技術職員（自動集計）'!BQ72=0),"",'03技術職員（自動集計）'!BQ72)</f>
        <v>建築大工（２級）（３年）</v>
      </c>
      <c r="E39" s="65">
        <f>COUNTIF('03技術職員（自動集計）'!$AK$7:$BA$553,D39)</f>
        <v>0</v>
      </c>
      <c r="G39" s="592"/>
      <c r="H39" s="61">
        <f>IF(OR('03技術職員（自動集計）'!BO115="",'03技術職員（自動集計）'!BO115=0),"",'03技術職員（自動集計）'!BO115)</f>
        <v>189</v>
      </c>
      <c r="I39" s="73" t="str">
        <f>IF(OR('03技術職員（自動集計）'!BQ115="",'03技術職員（自動集計）'!BQ115=0),"",'03技術職員（自動集計）'!BQ115)</f>
        <v>建築塗装・建築塗装工（１級）</v>
      </c>
      <c r="J39" s="65">
        <f>COUNTIF('03技術職員（自動集計）'!$AK$7:$BA$553,I39)</f>
        <v>0</v>
      </c>
    </row>
    <row r="40" spans="2:10" ht="15.75" customHeight="1">
      <c r="B40" s="605"/>
      <c r="C40" s="61" t="str">
        <f>IF(OR('03技術職員（自動集計）'!BO73="",'03技術職員（自動集計）'!BO73=0),"",'03技術職員（自動集計）'!BO73)</f>
        <v>164</v>
      </c>
      <c r="D40" s="63" t="str">
        <f>IF(OR('03技術職員（自動集計）'!BQ73="",'03技術職員（自動集計）'!BQ73=0),"",'03技術職員（自動集計）'!BQ73)</f>
        <v>型枠施工(１級)</v>
      </c>
      <c r="E40" s="65">
        <f>COUNTIF('03技術職員（自動集計）'!$AK$7:$BA$553,D40)</f>
        <v>0</v>
      </c>
      <c r="G40" s="592"/>
      <c r="H40" s="61">
        <f>IF(OR('03技術職員（自動集計）'!BO116="",'03技術職員（自動集計）'!BO116=0),"",'03技術職員（自動集計）'!BO116)</f>
        <v>289</v>
      </c>
      <c r="I40" s="73" t="str">
        <f>IF(OR('03技術職員（自動集計）'!BQ116="",'03技術職員（自動集計）'!BQ116=0),"",'03技術職員（自動集計）'!BQ116)</f>
        <v>建築塗装・建築塗装工（２級）（３年）</v>
      </c>
      <c r="J40" s="65">
        <f>COUNTIF('03技術職員（自動集計）'!$AK$7:$BA$553,I40)</f>
        <v>0</v>
      </c>
    </row>
    <row r="41" spans="2:10" ht="15.75" customHeight="1">
      <c r="B41" s="605"/>
      <c r="C41" s="61" t="str">
        <f>IF(OR('03技術職員（自動集計）'!BO74="",'03技術職員（自動集計）'!BO74=0),"",'03技術職員（自動集計）'!BO74)</f>
        <v>264</v>
      </c>
      <c r="D41" s="63" t="str">
        <f>IF(OR('03技術職員（自動集計）'!BQ74="",'03技術職員（自動集計）'!BQ74=0),"",'03技術職員（自動集計）'!BQ74)</f>
        <v>型枠施工(２級)(３年)</v>
      </c>
      <c r="E41" s="65">
        <f>COUNTIF('03技術職員（自動集計）'!$AK$7:$BA$553,D41)</f>
        <v>0</v>
      </c>
      <c r="G41" s="592"/>
      <c r="H41" s="61">
        <f>IF(OR('03技術職員（自動集計）'!BO117="",'03技術職員（自動集計）'!BO117=0),"",'03技術職員（自動集計）'!BO117)</f>
        <v>190</v>
      </c>
      <c r="I41" s="73" t="str">
        <f>IF(OR('03技術職員（自動集計）'!BQ117="",'03技術職員（自動集計）'!BQ117=0),"",'03技術職員（自動集計）'!BQ117)</f>
        <v>金属塗装・金属塗装工（１級）</v>
      </c>
      <c r="J41" s="65">
        <f>COUNTIF('03技術職員（自動集計）'!$AK$7:$BA$553,I41)</f>
        <v>0</v>
      </c>
    </row>
    <row r="42" spans="2:10" ht="15.75" customHeight="1">
      <c r="B42" s="605"/>
      <c r="C42" s="61">
        <f>IF(OR('03技術職員（自動集計）'!BO75="",'03技術職員（自動集計）'!BO75=0),"",'03技術職員（自動集計）'!BO75)</f>
        <v>172</v>
      </c>
      <c r="D42" s="63" t="str">
        <f>IF(OR('03技術職員（自動集計）'!BQ75="",'03技術職員（自動集計）'!BQ75=0),"",'03技術職員（自動集計）'!BQ75)</f>
        <v>左官（１級）</v>
      </c>
      <c r="E42" s="65">
        <f>COUNTIF('03技術職員（自動集計）'!$AK$7:$BA$553,D42)</f>
        <v>0</v>
      </c>
      <c r="G42" s="592"/>
      <c r="H42" s="61">
        <f>IF(OR('03技術職員（自動集計）'!BO118="",'03技術職員（自動集計）'!BO118=0),"",'03技術職員（自動集計）'!BO118)</f>
        <v>290</v>
      </c>
      <c r="I42" s="73" t="str">
        <f>IF(OR('03技術職員（自動集計）'!BQ118="",'03技術職員（自動集計）'!BQ118=0),"",'03技術職員（自動集計）'!BQ118)</f>
        <v>金属塗装・金属塗装工（２級）（３年）</v>
      </c>
      <c r="J42" s="65">
        <f>COUNTIF('03技術職員（自動集計）'!$AK$7:$BA$553,I42)</f>
        <v>0</v>
      </c>
    </row>
    <row r="43" spans="2:10" ht="15.75" customHeight="1">
      <c r="B43" s="605"/>
      <c r="C43" s="61">
        <f>IF(OR('03技術職員（自動集計）'!BO76="",'03技術職員（自動集計）'!BO76=0),"",'03技術職員（自動集計）'!BO76)</f>
        <v>272</v>
      </c>
      <c r="D43" s="63" t="str">
        <f>IF(OR('03技術職員（自動集計）'!BQ76="",'03技術職員（自動集計）'!BQ76=0),"",'03技術職員（自動集計）'!BQ76)</f>
        <v>左官（２級）（３年）</v>
      </c>
      <c r="E43" s="65">
        <f>COUNTIF('03技術職員（自動集計）'!$AK$7:$BA$553,D43)</f>
        <v>0</v>
      </c>
      <c r="G43" s="592"/>
      <c r="H43" s="61">
        <f>IF(OR('03技術職員（自動集計）'!BO119="",'03技術職員（自動集計）'!BO119=0),"",'03技術職員（自動集計）'!BO119)</f>
        <v>191</v>
      </c>
      <c r="I43" s="73" t="str">
        <f>IF(OR('03技術職員（自動集計）'!BQ119="",'03技術職員（自動集計）'!BQ119=0),"",'03技術職員（自動集計）'!BQ119)</f>
        <v>噴霧塗装（１級）</v>
      </c>
      <c r="J43" s="65">
        <f>COUNTIF('03技術職員（自動集計）'!$AK$7:$BA$553,I43)</f>
        <v>0</v>
      </c>
    </row>
    <row r="44" spans="2:10" ht="15.75" customHeight="1">
      <c r="B44" s="605"/>
      <c r="C44" s="61" t="str">
        <f>IF(OR('03技術職員（自動集計）'!BO77="",'03技術職員（自動集計）'!BO77=0),"",'03技術職員（自動集計）'!BO77)</f>
        <v>157</v>
      </c>
      <c r="D44" s="63" t="str">
        <f>IF(OR('03技術職員（自動集計）'!BQ77="",'03技術職員（自動集計）'!BQ77=0),"",'03技術職員（自動集計）'!BQ77)</f>
        <v>とび・とび工(１級)</v>
      </c>
      <c r="E44" s="65">
        <f>COUNTIF('03技術職員（自動集計）'!$AK$7:$BA$553,D44)</f>
        <v>0</v>
      </c>
      <c r="G44" s="592"/>
      <c r="H44" s="61">
        <f>IF(OR('03技術職員（自動集計）'!BO120="",'03技術職員（自動集計）'!BO120=0),"",'03技術職員（自動集計）'!BO120)</f>
        <v>291</v>
      </c>
      <c r="I44" s="73" t="str">
        <f>IF(OR('03技術職員（自動集計）'!BQ120="",'03技術職員（自動集計）'!BQ120=0),"",'03技術職員（自動集計）'!BQ120)</f>
        <v>噴霧塗装（２級）（３年）</v>
      </c>
      <c r="J44" s="65">
        <f>COUNTIF('03技術職員（自動集計）'!$AK$7:$BA$553,I44)</f>
        <v>0</v>
      </c>
    </row>
    <row r="45" spans="2:10" ht="15.75" customHeight="1">
      <c r="B45" s="605"/>
      <c r="C45" s="61" t="str">
        <f>IF(OR('03技術職員（自動集計）'!BO78="",'03技術職員（自動集計）'!BO78=0),"",'03技術職員（自動集計）'!BO78)</f>
        <v>257</v>
      </c>
      <c r="D45" s="63" t="str">
        <f>IF(OR('03技術職員（自動集計）'!BQ78="",'03技術職員（自動集計）'!BQ78=0),"",'03技術職員（自動集計）'!BQ78)</f>
        <v>とび・とび工（２級）（３年）</v>
      </c>
      <c r="E45" s="65">
        <f>COUNTIF('03技術職員（自動集計）'!$AK$7:$BA$553,D45)</f>
        <v>0</v>
      </c>
      <c r="G45" s="592"/>
      <c r="H45" s="61">
        <f>IF(OR('03技術職員（自動集計）'!BO121="",'03技術職員（自動集計）'!BO121=0),"",'03技術職員（自動集計）'!BO121)</f>
        <v>167</v>
      </c>
      <c r="I45" s="73" t="str">
        <f>IF(OR('03技術職員（自動集計）'!BQ121="",'03技術職員（自動集計）'!BQ121=0),"",'03技術職員（自動集計）'!BQ121)</f>
        <v>路面標示施工</v>
      </c>
      <c r="J45" s="65">
        <f>COUNTIF('03技術職員（自動集計）'!$AK$7:$BA$553,I45)</f>
        <v>0</v>
      </c>
    </row>
    <row r="46" spans="2:10" ht="15.75" customHeight="1">
      <c r="B46" s="605"/>
      <c r="C46" s="61" t="str">
        <f>IF(OR('03技術職員（自動集計）'!BO79="",'03技術職員（自動集計）'!BO79=0),"",'03技術職員（自動集計）'!BO79)</f>
        <v>173</v>
      </c>
      <c r="D46" s="63" t="str">
        <f>IF(OR('03技術職員（自動集計）'!BQ79="",'03技術職員（自動集計）'!BQ79=0),"",'03技術職員（自動集計）'!BQ79)</f>
        <v>コンクリート圧送施工（１級）</v>
      </c>
      <c r="E46" s="65">
        <f>COUNTIF('03技術職員（自動集計）'!$AK$7:$BA$553,D46)</f>
        <v>0</v>
      </c>
      <c r="G46" s="592"/>
      <c r="H46" s="61">
        <f>IF(OR('03技術職員（自動集計）'!BO122="",'03技術職員（自動集計）'!BO122=0),"",'03技術職員（自動集計）'!BO122)</f>
        <v>192</v>
      </c>
      <c r="I46" s="73" t="str">
        <f>IF(OR('03技術職員（自動集計）'!BQ122="",'03技術職員（自動集計）'!BQ122=0),"",'03技術職員（自動集計）'!BQ122)</f>
        <v>畳製作・畳工（１級）</v>
      </c>
      <c r="J46" s="65">
        <f>COUNTIF('03技術職員（自動集計）'!$AK$7:$BA$553,I46)</f>
        <v>0</v>
      </c>
    </row>
    <row r="47" spans="2:10" ht="15.75" customHeight="1">
      <c r="B47" s="605"/>
      <c r="C47" s="61" t="str">
        <f>IF(OR('03技術職員（自動集計）'!BO80="",'03技術職員（自動集計）'!BO80=0),"",'03技術職員（自動集計）'!BO80)</f>
        <v>273</v>
      </c>
      <c r="D47" s="63" t="str">
        <f>IF(OR('03技術職員（自動集計）'!BQ80="",'03技術職員（自動集計）'!BQ80=0),"",'03技術職員（自動集計）'!BQ80)</f>
        <v>コンクリート圧送施工（２級）（３年）</v>
      </c>
      <c r="E47" s="65">
        <f>COUNTIF('03技術職員（自動集計）'!$AK$7:$BA$553,D47)</f>
        <v>0</v>
      </c>
      <c r="G47" s="592"/>
      <c r="H47" s="61">
        <f>IF(OR('03技術職員（自動集計）'!BO123="",'03技術職員（自動集計）'!BO123=0),"",'03技術職員（自動集計）'!BO123)</f>
        <v>292</v>
      </c>
      <c r="I47" s="73" t="str">
        <f>IF(OR('03技術職員（自動集計）'!BQ123="",'03技術職員（自動集計）'!BQ123=0),"",'03技術職員（自動集計）'!BQ123)</f>
        <v>畳製作・畳工（２級）（３年）</v>
      </c>
      <c r="J47" s="65">
        <f>COUNTIF('03技術職員（自動集計）'!$AK$7:$BA$553,I47)</f>
        <v>0</v>
      </c>
    </row>
    <row r="48" spans="2:10" ht="15.75" customHeight="1">
      <c r="B48" s="605"/>
      <c r="C48" s="61">
        <f>IF(OR('03技術職員（自動集計）'!BO81="",'03技術職員（自動集計）'!BO81=0),"",'03技術職員（自動集計）'!BO81)</f>
        <v>166</v>
      </c>
      <c r="D48" s="63" t="str">
        <f>IF(OR('03技術職員（自動集計）'!BQ81="",'03技術職員（自動集計）'!BQ81=0),"",'03技術職員（自動集計）'!BQ81)</f>
        <v>ウェルポイント施工（１級）</v>
      </c>
      <c r="E48" s="65">
        <f>COUNTIF('03技術職員（自動集計）'!$AK$7:$BA$553,D48)</f>
        <v>0</v>
      </c>
      <c r="G48" s="592"/>
      <c r="H48" s="615">
        <f>IF(OR('03技術職員（自動集計）'!BO124="",'03技術職員（自動集計）'!BO124=0),"",'03技術職員（自動集計）'!BO124)</f>
        <v>193</v>
      </c>
      <c r="I48" s="620" t="str">
        <f>IF(OR('03技術職員（自動集計）'!BQ124="",'03技術職員（自動集計）'!BQ124=0),"",'03技術職員（自動集計）'!BQ124)</f>
        <v>内装仕上げ施工・カーテン施工・天井仕上げ施工・床仕上げ施工・表装・表具・表具工（１級）</v>
      </c>
      <c r="J48" s="602">
        <f>COUNTIF('03技術職員（自動集計）'!$AK$7:$BA$553,I48)</f>
        <v>0</v>
      </c>
    </row>
    <row r="49" spans="1:11" ht="15.75" customHeight="1">
      <c r="B49" s="605"/>
      <c r="C49" s="61">
        <f>IF(OR('03技術職員（自動集計）'!BO82="",'03技術職員（自動集計）'!BO82=0),"",'03技術職員（自動集計）'!BO82)</f>
        <v>266</v>
      </c>
      <c r="D49" s="63" t="str">
        <f>IF(OR('03技術職員（自動集計）'!BQ82="",'03技術職員（自動集計）'!BQ82=0),"",'03技術職員（自動集計）'!BQ82)</f>
        <v>ウェルポイント施工（２級）（３年）</v>
      </c>
      <c r="E49" s="65">
        <f>COUNTIF('03技術職員（自動集計）'!$AK$7:$BA$553,D49)</f>
        <v>0</v>
      </c>
      <c r="G49" s="592"/>
      <c r="H49" s="616"/>
      <c r="I49" s="621"/>
      <c r="J49" s="603"/>
    </row>
    <row r="50" spans="1:11" ht="17.25" customHeight="1">
      <c r="B50" s="605"/>
      <c r="C50" s="615">
        <f>IF(OR('03技術職員（自動集計）'!BO83="",'03技術職員（自動集計）'!BO83=0),"",'03技術職員（自動集計）'!BO83)</f>
        <v>174</v>
      </c>
      <c r="D50" s="655" t="str">
        <f>IF(OR('03技術職員（自動集計）'!BQ83="",'03技術職員（自動集計）'!BQ83=0),"",'03技術職員（自動集計）'!BQ83)</f>
        <v>冷凍空気調和機器施工・空気調和設備配管（１級）</v>
      </c>
      <c r="E50" s="602">
        <f>COUNTIF('03技術職員（自動集計）'!$AK$7:$BA$553,D50)</f>
        <v>0</v>
      </c>
      <c r="G50" s="592"/>
      <c r="H50" s="615">
        <f>IF(OR('03技術職員（自動集計）'!BO125="",'03技術職員（自動集計）'!BO125=0),"",'03技術職員（自動集計）'!BO125)</f>
        <v>293</v>
      </c>
      <c r="I50" s="620" t="str">
        <f>IF(OR('03技術職員（自動集計）'!BQ125="",'03技術職員（自動集計）'!BQ125=0),"",'03技術職員（自動集計）'!BQ125)</f>
        <v>内装仕上げ施工・カーテン施工・天井仕上げ施工・床仕上げ施工・表装・表具・表具工（２級）（３年）</v>
      </c>
      <c r="J50" s="602">
        <f>COUNTIF('03技術職員（自動集計）'!$AK$7:$BA$553,I50)</f>
        <v>0</v>
      </c>
    </row>
    <row r="51" spans="1:11" ht="15.75" customHeight="1">
      <c r="B51" s="605"/>
      <c r="C51" s="616"/>
      <c r="D51" s="655"/>
      <c r="E51" s="603"/>
      <c r="G51" s="592"/>
      <c r="H51" s="616"/>
      <c r="I51" s="621"/>
      <c r="J51" s="603"/>
    </row>
    <row r="52" spans="1:11" ht="15.75" customHeight="1">
      <c r="B52" s="605"/>
      <c r="C52" s="615">
        <f>IF(OR('03技術職員（自動集計）'!BO84="",'03技術職員（自動集計）'!BO84=0),"",'03技術職員（自動集計）'!BO84)</f>
        <v>274</v>
      </c>
      <c r="D52" s="655" t="str">
        <f>IF(OR('03技術職員（自動集計）'!BQ84="",'03技術職員（自動集計）'!BQ84=0),"",'03技術職員（自動集計）'!BQ84)</f>
        <v>冷凍空気調和機器施工・空気調和設備配管（２級）（３年）</v>
      </c>
      <c r="E52" s="602">
        <f>COUNTIF('03技術職員（自動集計）'!$AK$7:$BA$553,D52)</f>
        <v>0</v>
      </c>
      <c r="G52" s="592"/>
      <c r="H52" s="61">
        <f>IF(OR('03技術職員（自動集計）'!BO126="",'03技術職員（自動集計）'!BO126=0),"",'03技術職員（自動集計）'!BO126)</f>
        <v>194</v>
      </c>
      <c r="I52" s="74" t="str">
        <f>IF(OR('03技術職員（自動集計）'!BQ126="",'03技術職員（自動集計）'!BQ126=0),"",'03技術職員（自動集計）'!BQ126)</f>
        <v>熱絶縁施工（１級）</v>
      </c>
      <c r="J52" s="65">
        <f>COUNTIF('03技術職員（自動集計）'!$AK$7:$BA$553,I52)</f>
        <v>0</v>
      </c>
    </row>
    <row r="53" spans="1:11" ht="15.75" customHeight="1">
      <c r="B53" s="605"/>
      <c r="C53" s="616"/>
      <c r="D53" s="655"/>
      <c r="E53" s="603"/>
      <c r="G53" s="592"/>
      <c r="H53" s="61">
        <f>IF(OR('03技術職員（自動集計）'!BO127="",'03技術職員（自動集計）'!BO127=0),"",'03技術職員（自動集計）'!BO127)</f>
        <v>294</v>
      </c>
      <c r="I53" s="74" t="str">
        <f>IF(OR('03技術職員（自動集計）'!BQ127="",'03技術職員（自動集計）'!BQ127=0),"",'03技術職員（自動集計）'!BQ127)</f>
        <v>熱絶縁施工（２級）（３年）</v>
      </c>
      <c r="J53" s="65">
        <f>COUNTIF('03技術職員（自動集計）'!$AK$7:$BA$553,I53)</f>
        <v>0</v>
      </c>
    </row>
    <row r="54" spans="1:11" ht="15.75" customHeight="1">
      <c r="B54" s="605"/>
      <c r="C54" s="61">
        <f>IF(OR('03技術職員（自動集計）'!BO85="",'03技術職員（自動集計）'!BO85=0),"",'03技術職員（自動集計）'!BO85)</f>
        <v>175</v>
      </c>
      <c r="D54" s="63" t="str">
        <f>IF(OR('03技術職員（自動集計）'!BQ85="",'03技術職員（自動集計）'!BQ85=0),"",'03技術職員（自動集計）'!BQ85)</f>
        <v>給排水衛生設備配管（１級）</v>
      </c>
      <c r="E54" s="65">
        <f>COUNTIF('03技術職員（自動集計）'!$AK$7:$BA$553,D54)</f>
        <v>0</v>
      </c>
      <c r="G54" s="592"/>
      <c r="H54" s="615">
        <f>IF(OR('03技術職員（自動集計）'!BO128="",'03技術職員（自動集計）'!BO128=0),"",'03技術職員（自動集計）'!BO128)</f>
        <v>195</v>
      </c>
      <c r="I54" s="620" t="str">
        <f>IF(OR('03技術職員（自動集計）'!BQ128="",'03技術職員（自動集計）'!BQ128=0),"",'03技術職員（自動集計）'!BQ128)</f>
        <v>建具製作・建具工・木工・カーテンウォール施工・サッシ施工（１級）</v>
      </c>
      <c r="J54" s="602">
        <f>COUNTIF('03技術職員（自動集計）'!$AK$7:$BA$553,I54)</f>
        <v>0</v>
      </c>
    </row>
    <row r="55" spans="1:11" ht="15.75" customHeight="1">
      <c r="B55" s="605"/>
      <c r="C55" s="61">
        <f>IF(OR('03技術職員（自動集計）'!BO86="",'03技術職員（自動集計）'!BO86=0),"",'03技術職員（自動集計）'!BO86)</f>
        <v>275</v>
      </c>
      <c r="D55" s="63" t="str">
        <f>IF(OR('03技術職員（自動集計）'!BQ86="",'03技術職員（自動集計）'!BQ86=0),"",'03技術職員（自動集計）'!BQ86)</f>
        <v>給排水衛生設備配管（２級）（３年）</v>
      </c>
      <c r="E55" s="65">
        <f>COUNTIF('03技術職員（自動集計）'!$AK$7:$BA$553,D55)</f>
        <v>0</v>
      </c>
      <c r="G55" s="592"/>
      <c r="H55" s="616"/>
      <c r="I55" s="621"/>
      <c r="J55" s="603"/>
    </row>
    <row r="56" spans="1:11" ht="15.75" customHeight="1">
      <c r="B56" s="605"/>
      <c r="C56" s="61">
        <f>IF(OR('03技術職員（自動集計）'!BO87="",'03技術職員（自動集計）'!BO87=0),"",'03技術職員（自動集計）'!BO87)</f>
        <v>176</v>
      </c>
      <c r="D56" s="63" t="str">
        <f>IF(OR('03技術職員（自動集計）'!BQ87="",'03技術職員（自動集計）'!BQ87=0),"",'03技術職員（自動集計）'!BQ87)</f>
        <v>配管・配管工（１級）</v>
      </c>
      <c r="E56" s="65">
        <f>COUNTIF('03技術職員（自動集計）'!$AK$7:$BA$553,D56)</f>
        <v>0</v>
      </c>
      <c r="G56" s="592"/>
      <c r="H56" s="615">
        <f>IF(OR('03技術職員（自動集計）'!BO129="",'03技術職員（自動集計）'!BO129=0),"",'03技術職員（自動集計）'!BO129)</f>
        <v>295</v>
      </c>
      <c r="I56" s="620" t="str">
        <f>IF(OR('03技術職員（自動集計）'!BQ129="",'03技術職員（自動集計）'!BQ129=0),"",'03技術職員（自動集計）'!BQ129)</f>
        <v>建具製作・建具工・木工・カーテンウォール施工・サッシ施工（２級）（３年）</v>
      </c>
      <c r="J56" s="602">
        <f>COUNTIF('03技術職員（自動集計）'!$AK$7:$BA$553,I56)</f>
        <v>0</v>
      </c>
    </row>
    <row r="57" spans="1:11" ht="15.75" customHeight="1">
      <c r="B57" s="606"/>
      <c r="C57" s="61">
        <f>IF(OR('03技術職員（自動集計）'!BO88="",'03技術職員（自動集計）'!BO88=0),"",'03技術職員（自動集計）'!BO88)</f>
        <v>276</v>
      </c>
      <c r="D57" s="63" t="str">
        <f>IF(OR('03技術職員（自動集計）'!BQ88="",'03技術職員（自動集計）'!BQ88=0),"",'03技術職員（自動集計）'!BQ88)</f>
        <v>配管・配管工（２級）（３年）</v>
      </c>
      <c r="E57" s="65">
        <f>COUNTIF('03技術職員（自動集計）'!$AK$7:$BA$553,D57)</f>
        <v>0</v>
      </c>
      <c r="G57" s="593"/>
      <c r="H57" s="616"/>
      <c r="I57" s="621"/>
      <c r="J57" s="603"/>
    </row>
    <row r="58" spans="1:11" ht="15.75" customHeight="1">
      <c r="B58" s="75"/>
      <c r="C58" s="76"/>
      <c r="D58" s="77"/>
      <c r="E58" s="78"/>
      <c r="G58" s="79"/>
      <c r="H58" s="76"/>
      <c r="I58" s="80"/>
      <c r="J58" s="78"/>
    </row>
    <row r="59" spans="1:11">
      <c r="A59" s="56" t="s">
        <v>215</v>
      </c>
      <c r="E59" s="57"/>
      <c r="J59" s="57"/>
    </row>
    <row r="60" spans="1:11" ht="6.75" customHeight="1">
      <c r="E60" s="57"/>
      <c r="J60" s="57"/>
    </row>
    <row r="61" spans="1:11">
      <c r="B61" s="577" t="s">
        <v>62</v>
      </c>
      <c r="C61" s="578"/>
      <c r="D61" s="58">
        <f>D3</f>
        <v>0</v>
      </c>
      <c r="E61" s="57"/>
      <c r="F61" s="59"/>
      <c r="G61" s="577" t="s">
        <v>199</v>
      </c>
      <c r="H61" s="578"/>
      <c r="I61" s="579" t="str">
        <f>I3</f>
        <v>霧島工務店株式会社</v>
      </c>
      <c r="J61" s="580"/>
      <c r="K61" s="581"/>
    </row>
    <row r="62" spans="1:11" ht="9.75" customHeight="1">
      <c r="E62" s="57"/>
      <c r="J62" s="57"/>
    </row>
    <row r="63" spans="1:11" ht="21.75" customHeight="1">
      <c r="A63" s="582" t="s">
        <v>216</v>
      </c>
      <c r="B63" s="582"/>
      <c r="C63" s="582"/>
      <c r="D63" s="582"/>
      <c r="E63" s="582"/>
      <c r="F63" s="582"/>
      <c r="G63" s="582"/>
      <c r="H63" s="582"/>
      <c r="I63" s="582"/>
      <c r="J63" s="582"/>
      <c r="K63" s="582"/>
    </row>
    <row r="64" spans="1:11" ht="9.75" customHeight="1">
      <c r="E64" s="57"/>
      <c r="J64" s="57"/>
    </row>
    <row r="65" spans="2:10">
      <c r="B65" t="s">
        <v>201</v>
      </c>
      <c r="E65" s="57"/>
      <c r="J65" s="57"/>
    </row>
    <row r="66" spans="2:10" ht="15.75" customHeight="1">
      <c r="B66" s="60" t="s">
        <v>217</v>
      </c>
      <c r="C66" s="61" t="s">
        <v>203</v>
      </c>
      <c r="D66" s="60" t="s">
        <v>204</v>
      </c>
      <c r="E66" s="60" t="s">
        <v>205</v>
      </c>
      <c r="F66" s="62"/>
      <c r="G66" s="60" t="s">
        <v>217</v>
      </c>
      <c r="H66" s="61" t="s">
        <v>203</v>
      </c>
      <c r="I66" s="60" t="s">
        <v>204</v>
      </c>
      <c r="J66" s="60" t="s">
        <v>205</v>
      </c>
    </row>
    <row r="67" spans="2:10" ht="15.75" customHeight="1">
      <c r="B67" s="642" t="s">
        <v>218</v>
      </c>
      <c r="C67" s="61">
        <f>IF(OR('03技術職員（自動集計）'!BO130="",'03技術職員（自動集計）'!BO130=0),"",'03技術職員（自動集計）'!BO130)</f>
        <v>196</v>
      </c>
      <c r="D67" s="71" t="str">
        <f>IF(OR('03技術職員（自動集計）'!BQ130="",'03技術職員（自動集計）'!BQ130=0),"",'03技術職員（自動集計）'!BQ130)</f>
        <v>造園（１級）</v>
      </c>
      <c r="E67" s="65">
        <f>COUNTIF('03技術職員（自動集計）'!$AK$7:$BA$553,D67)</f>
        <v>1</v>
      </c>
      <c r="F67" s="62"/>
      <c r="G67" s="604" t="s">
        <v>603</v>
      </c>
      <c r="H67" s="645" t="str">
        <f>IF(OR('03技術職員（自動集計）'!BO164="",'03技術職員（自動集計）'!BO164=0),"",'03技術職員（自動集計）'!BO164)</f>
        <v>22B</v>
      </c>
      <c r="I67" s="646" t="str">
        <f>IF(OR('03技術職員（自動集計）'!BQ164="",'03技術職員（自動集計）'!BQ164=0),"",'03技術職員（自動集計）'!BQ164)</f>
        <v>二級建築施工管理技士　(躯体)(解体資格無)</v>
      </c>
      <c r="J67" s="647">
        <f>COUNTIF('03技術職員（自動集計）'!$AK$7:$BA$553,I67)</f>
        <v>0</v>
      </c>
    </row>
    <row r="68" spans="2:10" ht="15.75" customHeight="1">
      <c r="B68" s="643"/>
      <c r="C68" s="61">
        <f>IF(OR('03技術職員（自動集計）'!BO131="",'03技術職員（自動集計）'!BO131=0),"",'03技術職員（自動集計）'!BO131)</f>
        <v>296</v>
      </c>
      <c r="D68" s="71" t="str">
        <f>IF(OR('03技術職員（自動集計）'!BQ131="",'03技術職員（自動集計）'!BQ131=0),"",'03技術職員（自動集計）'!BQ131)</f>
        <v>造園（２級）（３年）</v>
      </c>
      <c r="E68" s="65">
        <f>COUNTIF('03技術職員（自動集計）'!$AK$7:$BA$553,D68)</f>
        <v>0</v>
      </c>
      <c r="F68" s="62"/>
      <c r="G68" s="605"/>
      <c r="H68" s="645"/>
      <c r="I68" s="646"/>
      <c r="J68" s="647"/>
    </row>
    <row r="69" spans="2:10" ht="17.25" customHeight="1">
      <c r="B69" s="643"/>
      <c r="C69" s="61">
        <f>IF(OR('03技術職員（自動集計）'!BO132="",'03技術職員（自動集計）'!BO132=0),"",'03技術職員（自動集計）'!BO132)</f>
        <v>197</v>
      </c>
      <c r="D69" s="74" t="str">
        <f>IF(OR('03技術職員（自動集計）'!BQ132="",'03技術職員（自動集計）'!BQ132=0),"",'03技術職員（自動集計）'!BQ132)</f>
        <v>防水施工（１級）</v>
      </c>
      <c r="E69" s="65">
        <f>COUNTIF('03技術職員（自動集計）'!$AK$7:$BA$553,D69)</f>
        <v>0</v>
      </c>
      <c r="G69" s="605"/>
      <c r="H69" s="81" t="str">
        <f>IF(OR('03技術職員（自動集計）'!BO165="",'03技術職員（自動集計）'!BO165=0),"",'03技術職員（自動集計）'!BO165)</f>
        <v>14A</v>
      </c>
      <c r="I69" s="82" t="str">
        <f>IF(OR('03技術職員（自動集計）'!BQ165="",'03技術職員（自動集計）'!BQ165=0),"",'03技術職員（自動集計）'!BQ165)</f>
        <v>建設・総合技術監理(建設)　(解体資格無)</v>
      </c>
      <c r="J69" s="65">
        <f>COUNTIF('03技術職員（自動集計）'!$AK$7:$BA$553,I69)</f>
        <v>0</v>
      </c>
    </row>
    <row r="70" spans="2:10" ht="18" customHeight="1">
      <c r="B70" s="643"/>
      <c r="C70" s="61">
        <f>IF(OR('03技術職員（自動集計）'!BO133="",'03技術職員（自動集計）'!BO133=0),"",'03技術職員（自動集計）'!BO133)</f>
        <v>297</v>
      </c>
      <c r="D70" s="74" t="str">
        <f>IF(OR('03技術職員（自動集計）'!BQ133="",'03技術職員（自動集計）'!BQ133=0),"",'03技術職員（自動集計）'!BQ133)</f>
        <v>防水施工（２級）（３年）</v>
      </c>
      <c r="E70" s="65">
        <f>COUNTIF('03技術職員（自動集計）'!$AK$7:$BA$553,D70)</f>
        <v>0</v>
      </c>
      <c r="G70" s="605"/>
      <c r="H70" s="648" t="str">
        <f>IF(OR('03技術職員（自動集計）'!BO166="",'03技術職員（自動集計）'!BO166=0),"",'03技術職員（自動集計）'!BO166)</f>
        <v>14B</v>
      </c>
      <c r="I70" s="620" t="str">
        <f>IF(OR('03技術職員（自動集計）'!BQ166="",'03技術職員（自動集計）'!BQ166=0),"",'03技術職員（自動集計）'!BQ166)</f>
        <v>建設「鋼構造及びコンクリート」・総合技術監理(建設「鋼構造及びコンクリート」)　(解体資格無)</v>
      </c>
      <c r="J70" s="602">
        <f>COUNTIF('03技術職員（自動集計）'!$AK$7:$BA$553,I70)</f>
        <v>0</v>
      </c>
    </row>
    <row r="71" spans="2:10" ht="15.75" customHeight="1">
      <c r="B71" s="643"/>
      <c r="C71" s="61">
        <f>IF(OR('03技術職員（自動集計）'!BO134="",'03技術職員（自動集計）'!BO134=0),"",'03技術職員（自動集計）'!BO134)</f>
        <v>198</v>
      </c>
      <c r="D71" s="74" t="str">
        <f>IF(OR('03技術職員（自動集計）'!BQ134="",'03技術職員（自動集計）'!BQ134=0),"",'03技術職員（自動集計）'!BQ134)</f>
        <v>さく井（１級）</v>
      </c>
      <c r="E71" s="65">
        <f>COUNTIF('03技術職員（自動集計）'!$AK$7:$BA$553,D71)</f>
        <v>0</v>
      </c>
      <c r="G71" s="605"/>
      <c r="H71" s="649"/>
      <c r="I71" s="621"/>
      <c r="J71" s="603"/>
    </row>
    <row r="72" spans="2:10" ht="16.5" customHeight="1">
      <c r="B72" s="644"/>
      <c r="C72" s="61">
        <f>IF(OR('03技術職員（自動集計）'!BO135="",'03技術職員（自動集計）'!BO135=0),"",'03技術職員（自動集計）'!BO135)</f>
        <v>298</v>
      </c>
      <c r="D72" s="74" t="str">
        <f>IF(OR('03技術職員（自動集計）'!BQ135="",'03技術職員（自動集計）'!BQ135=0),"",'03技術職員（自動集計）'!BQ135)</f>
        <v>さく井（２級）（３年）</v>
      </c>
      <c r="E72" s="65">
        <f>COUNTIF('03技術職員（自動集計）'!$AK$7:$BA$553,D72)</f>
        <v>0</v>
      </c>
      <c r="G72" s="605"/>
      <c r="H72" s="627" t="s">
        <v>666</v>
      </c>
      <c r="I72" s="650" t="s">
        <v>604</v>
      </c>
      <c r="J72" s="631">
        <f>COUNTIF('03技術職員（自動集計）'!$AK$7:$BA$553,I72)</f>
        <v>0</v>
      </c>
    </row>
    <row r="73" spans="2:10" ht="15.75" customHeight="1">
      <c r="B73" s="604"/>
      <c r="C73" s="61">
        <f>IF(OR('03技術職員（自動集計）'!BO136="",'03技術職員（自動集計）'!BO136=0),"",'03技術職員（自動集計）'!BO136)</f>
        <v>61</v>
      </c>
      <c r="D73" s="74" t="str">
        <f>IF(OR('03技術職員（自動集計）'!BQ136="",'03技術職員（自動集計）'!BQ136=0),"",'03技術職員（自動集計）'!BQ136)</f>
        <v>地すべり防止工事士（１年）</v>
      </c>
      <c r="E73" s="65">
        <f>COUNTIF('03技術職員（自動集計）'!$AK$7:$BA$553,D73)</f>
        <v>0</v>
      </c>
      <c r="G73" s="605"/>
      <c r="H73" s="628"/>
      <c r="I73" s="651"/>
      <c r="J73" s="632"/>
    </row>
    <row r="74" spans="2:10" ht="16.5" customHeight="1">
      <c r="B74" s="605"/>
      <c r="C74" s="61">
        <f>IF(OR('03技術職員（自動集計）'!BO137="",'03技術職員（自動集計）'!BO137=0),"",'03技術職員（自動集計）'!BO137)</f>
        <v>62</v>
      </c>
      <c r="D74" s="74" t="str">
        <f>IF(OR('03技術職員（自動集計）'!BQ137="",'03技術職員（自動集計）'!BQ137=0),"",'03技術職員（自動集計）'!BQ137)</f>
        <v>建築設備士（１年）</v>
      </c>
      <c r="E74" s="65">
        <f>COUNTIF('03技術職員（自動集計）'!$AK$7:$BA$553,D74)</f>
        <v>0</v>
      </c>
      <c r="G74" s="605"/>
      <c r="H74" s="639" t="s">
        <v>667</v>
      </c>
      <c r="I74" s="652" t="s">
        <v>605</v>
      </c>
      <c r="J74" s="641">
        <f>COUNTIF('03技術職員（自動集計）'!$AK$7:$BA$553,I74)</f>
        <v>0</v>
      </c>
    </row>
    <row r="75" spans="2:10" ht="15.75" customHeight="1">
      <c r="B75" s="606"/>
      <c r="C75" s="61">
        <f>IF(OR('03技術職員（自動集計）'!BO138="",'03技術職員（自動集計）'!BO138=0),"",'03技術職員（自動集計）'!BO138)</f>
        <v>63</v>
      </c>
      <c r="D75" s="74" t="str">
        <f>IF(OR('03技術職員（自動集計）'!BQ138="",'03技術職員（自動集計）'!BQ138=0),"",'03技術職員（自動集計）'!BQ138)</f>
        <v>計装士（１年）</v>
      </c>
      <c r="E75" s="65">
        <f>COUNTIF('03技術職員（自動集計）'!$AK$7:$BA$553,D75)</f>
        <v>0</v>
      </c>
      <c r="G75" s="605"/>
      <c r="H75" s="639"/>
      <c r="I75" s="652"/>
      <c r="J75" s="641"/>
    </row>
    <row r="76" spans="2:10" ht="15.75" customHeight="1">
      <c r="B76" s="83" t="s">
        <v>219</v>
      </c>
      <c r="C76" s="61">
        <f>IF(OR('03技術職員（自動集計）'!BO139="",'03技術職員（自動集計）'!BO139=0),"",'03技術職員（自動集計）'!BO139)</f>
        <v>64</v>
      </c>
      <c r="D76" s="74" t="str">
        <f>IF(OR('03技術職員（自動集計）'!BQ139="",'03技術職員（自動集計）'!BQ139=0),"",'03技術職員（自動集計）'!BQ139)</f>
        <v>基幹技能者</v>
      </c>
      <c r="E76" s="65">
        <f>COUNTIF('03技術職員（自動集計）'!$AK$7:$BA$553,D76)</f>
        <v>0</v>
      </c>
      <c r="G76" s="605"/>
      <c r="H76" s="639" t="s">
        <v>668</v>
      </c>
      <c r="I76" s="652" t="s">
        <v>606</v>
      </c>
      <c r="J76" s="641">
        <f>COUNTIF('03技術職員（自動集計）'!$AK$7:$BA$553,I76)</f>
        <v>0</v>
      </c>
    </row>
    <row r="77" spans="2:10" ht="15.75" customHeight="1">
      <c r="B77" s="604" t="s">
        <v>220</v>
      </c>
      <c r="C77" s="61">
        <f>IF(OR('03技術職員（自動集計）'!BO140="",'03技術職員（自動集計）'!BO140=0),"",'03技術職員（自動集計）'!BO140)</f>
        <v>141</v>
      </c>
      <c r="D77" s="74" t="str">
        <f>IF(OR('03技術職員（自動集計）'!BQ140="",'03技術職員（自動集計）'!BQ140=0),"",'03技術職員（自動集計）'!BQ140)</f>
        <v>建設 ・ 総合技術監理（建設）</v>
      </c>
      <c r="E77" s="65">
        <f>COUNTIF('03技術職員（自動集計）'!$AK$7:$BA$553,D77)</f>
        <v>0</v>
      </c>
      <c r="G77" s="605"/>
      <c r="H77" s="639"/>
      <c r="I77" s="652"/>
      <c r="J77" s="641"/>
    </row>
    <row r="78" spans="2:10" ht="15.75" customHeight="1">
      <c r="B78" s="605"/>
      <c r="C78" s="615">
        <f>IF(OR('03技術職員（自動集計）'!BO141="",'03技術職員（自動集計）'!BO141=0),"",'03技術職員（自動集計）'!BO141)</f>
        <v>142</v>
      </c>
      <c r="D78" s="620" t="str">
        <f>IF(OR('03技術職員（自動集計）'!BQ141="",'03技術職員（自動集計）'!BQ141=0),"",'03技術職員（自動集計）'!BQ141)</f>
        <v>建設 「鋼構造及びコンクリート」 ・ 総合技術監理 （建設 「鋼構造及びコンクリート」 ）</v>
      </c>
      <c r="E78" s="602">
        <f>COUNTIF('03技術職員（自動集計）'!$AK$7:$BA$553,D78)</f>
        <v>0</v>
      </c>
      <c r="G78" s="605"/>
      <c r="H78" s="236" t="s">
        <v>669</v>
      </c>
      <c r="I78" s="237" t="s">
        <v>607</v>
      </c>
      <c r="J78" s="235">
        <f>COUNTIF('03技術職員（自動集計）'!$AK$7:$BA$553,I78)</f>
        <v>0</v>
      </c>
    </row>
    <row r="79" spans="2:10" ht="15.75" customHeight="1">
      <c r="B79" s="605"/>
      <c r="C79" s="616"/>
      <c r="D79" s="621"/>
      <c r="E79" s="603"/>
      <c r="G79" s="605"/>
      <c r="H79" s="236" t="s">
        <v>670</v>
      </c>
      <c r="I79" s="237" t="s">
        <v>608</v>
      </c>
      <c r="J79" s="235">
        <f>COUNTIF('03技術職員（自動集計）'!$AK$7:$BA$553,I79)</f>
        <v>0</v>
      </c>
    </row>
    <row r="80" spans="2:10" ht="15.75" customHeight="1">
      <c r="B80" s="605"/>
      <c r="C80" s="615">
        <f>IF(OR('03技術職員（自動集計）'!BO142="",'03技術職員（自動集計）'!BO142=0),"",'03技術職員（自動集計）'!BO142)</f>
        <v>143</v>
      </c>
      <c r="D80" s="637" t="str">
        <f>IF(OR('03技術職員（自動集計）'!BQ142="",'03技術職員（自動集計）'!BQ142=0),"",'03技術職員（自動集計）'!BQ142)</f>
        <v>農業 「農業土木」 ・ 総合技術監理 （農業 「農業土木」 ）</v>
      </c>
      <c r="E80" s="602">
        <f>COUNTIF('03技術職員（自動集計）'!$AK$7:$BA$553,D80)</f>
        <v>0</v>
      </c>
      <c r="G80" s="605"/>
      <c r="H80" s="236" t="s">
        <v>671</v>
      </c>
      <c r="I80" s="237" t="s">
        <v>609</v>
      </c>
      <c r="J80" s="235">
        <f>COUNTIF('03技術職員（自動集計）'!$AK$7:$BA$553,I80)</f>
        <v>0</v>
      </c>
    </row>
    <row r="81" spans="2:10" ht="15.75" customHeight="1">
      <c r="B81" s="605"/>
      <c r="C81" s="616"/>
      <c r="D81" s="638"/>
      <c r="E81" s="603"/>
      <c r="G81" s="605"/>
      <c r="H81" s="84" t="str">
        <f>IF(OR('03技術職員（自動集計）'!BO173="",'03技術職員（自動集計）'!BO173=0),"",'03技術職員（自動集計）'!BO173)</f>
        <v>25B</v>
      </c>
      <c r="I81" s="87" t="str">
        <f>IF(OR('03技術職員（自動集計）'!BQ173="",'03技術職員（自動集計）'!BQ173=0),"",'03技術職員（自動集計）'!BQ173)</f>
        <v>とび・とび工(２級)(３年)　(解体資格無)</v>
      </c>
      <c r="J81" s="85">
        <f>COUNTIF('03技術職員（自動集計）'!$AK$7:$BA$553,I81)</f>
        <v>0</v>
      </c>
    </row>
    <row r="82" spans="2:10" ht="15.75" customHeight="1">
      <c r="B82" s="605"/>
      <c r="C82" s="61">
        <f>IF(OR('03技術職員（自動集計）'!BO143="",'03技術職員（自動集計）'!BO143=0),"",'03技術職員（自動集計）'!BO143)</f>
        <v>144</v>
      </c>
      <c r="D82" s="73" t="str">
        <f>IF(OR('03技術職員（自動集計）'!BQ143="",'03技術職員（自動集計）'!BQ143=0),"",'03技術職員（自動集計）'!BQ143)</f>
        <v>電気電子 ・ 総合技術監理 （電気電子）</v>
      </c>
      <c r="E82" s="65">
        <f>COUNTIF('03技術職員（自動集計）'!$AK$7:$BA$553,D82)</f>
        <v>0</v>
      </c>
      <c r="G82" s="605"/>
      <c r="H82" s="627" t="str">
        <f>IF(OR('03技術職員（自動集計）'!BO174="",'03技術職員（自動集計）'!BO174=0),"",'03技術職員（自動集計）'!BO174)</f>
        <v>17A</v>
      </c>
      <c r="I82" s="629" t="str">
        <f>IF(OR('03技術職員（自動集計）'!BQ174="",'03技術職員（自動集計）'!BQ174=0),"",'03技術職員（自動集計）'!BQ174)</f>
        <v>選択不可）コンクリート圧送施工（１級）(解体資格無)</v>
      </c>
      <c r="J82" s="631">
        <f>COUNTIF('03技術職員（自動集計）'!$AK$7:$BA$553,I82)</f>
        <v>0</v>
      </c>
    </row>
    <row r="83" spans="2:10" ht="15.75" customHeight="1">
      <c r="B83" s="605"/>
      <c r="C83" s="61">
        <f>IF(OR('03技術職員（自動集計）'!BO144="",'03技術職員（自動集計）'!BO144=0),"",'03技術職員（自動集計）'!BO144)</f>
        <v>145</v>
      </c>
      <c r="D83" s="71" t="str">
        <f>IF(OR('03技術職員（自動集計）'!BQ144="",'03技術職員（自動集計）'!BQ144=0),"",'03技術職員（自動集計）'!BQ144)</f>
        <v>機械 ・ 総合技術監理 （機械）</v>
      </c>
      <c r="E83" s="65">
        <f>COUNTIF('03技術職員（自動集計）'!$AK$7:$BA$553,D83)</f>
        <v>0</v>
      </c>
      <c r="G83" s="605"/>
      <c r="H83" s="628"/>
      <c r="I83" s="630"/>
      <c r="J83" s="632"/>
    </row>
    <row r="84" spans="2:10" ht="15.75" customHeight="1">
      <c r="B84" s="605"/>
      <c r="C84" s="615">
        <f>IF(OR('03技術職員（自動集計）'!BO145="",'03技術職員（自動集計）'!BO145=0),"",'03技術職員（自動集計）'!BO145)</f>
        <v>146</v>
      </c>
      <c r="D84" s="620" t="str">
        <f>IF(OR('03技術職員（自動集計）'!BQ145="",'03技術職員（自動集計）'!BQ145=0),"",'03技術職員（自動集計）'!BQ145)</f>
        <v>機械 「流体工学」又は「熱工学」 ・ 総合技術監理 （機械 「流体工学」又は「熱工学」）</v>
      </c>
      <c r="E84" s="602">
        <f>COUNTIF('03技術職員（自動集計）'!$AK$7:$BA$553,D84)</f>
        <v>0</v>
      </c>
      <c r="G84" s="605"/>
      <c r="H84" s="639" t="str">
        <f>IF(OR('03技術職員（自動集計）'!BO175="",'03技術職員（自動集計）'!BO175=0),"",'03技術職員（自動集計）'!BO175)</f>
        <v>27A</v>
      </c>
      <c r="I84" s="640" t="str">
        <f>IF(OR('03技術職員（自動集計）'!BQ175="",'03技術職員（自動集計）'!BQ175=0),"",'03技術職員（自動集計）'!BQ175)</f>
        <v>選択不可）コンクリート圧送施工（２級）（３年）(解体資格無)</v>
      </c>
      <c r="J84" s="641">
        <f>COUNTIF('03技術職員（自動集計）'!$AK$7:$BA$553,I84)</f>
        <v>0</v>
      </c>
    </row>
    <row r="85" spans="2:10" ht="15.75" customHeight="1">
      <c r="B85" s="605"/>
      <c r="C85" s="616"/>
      <c r="D85" s="621"/>
      <c r="E85" s="603"/>
      <c r="G85" s="605"/>
      <c r="H85" s="639"/>
      <c r="I85" s="640"/>
      <c r="J85" s="641"/>
    </row>
    <row r="86" spans="2:10" ht="15.75" customHeight="1">
      <c r="B86" s="605"/>
      <c r="C86" s="61">
        <f>IF(OR('03技術職員（自動集計）'!BO146="",'03技術職員（自動集計）'!BO146=0),"",'03技術職員（自動集計）'!BO146)</f>
        <v>147</v>
      </c>
      <c r="D86" s="63" t="str">
        <f>IF(OR('03技術職員（自動集計）'!BQ146="",'03技術職員（自動集計）'!BQ146=0),"",'03技術職員（自動集計）'!BQ146)</f>
        <v>上下水道 ・ 総合技術監理 （上下水道）</v>
      </c>
      <c r="E86" s="65">
        <f>COUNTIF('03技術職員（自動集計）'!$AK$7:$BA$553,D86)</f>
        <v>0</v>
      </c>
      <c r="G86" s="605"/>
      <c r="H86" s="627" t="str">
        <f>IF(OR('03技術職員（自動集計）'!BO176="",'03技術職員（自動集計）'!BO176=0),"",'03技術職員（自動集計）'!BO176)</f>
        <v>16C</v>
      </c>
      <c r="I86" s="629" t="str">
        <f>IF(OR('03技術職員（自動集計）'!BQ176="",'03技術職員（自動集計）'!BQ176=0),"",'03技術職員（自動集計）'!BQ176)</f>
        <v>選択不可）ウェルポイント施工（１級）　(解体資格無)</v>
      </c>
      <c r="J86" s="631">
        <f>COUNTIF('03技術職員（自動集計）'!$AK$7:$BA$553,I86)</f>
        <v>0</v>
      </c>
    </row>
    <row r="87" spans="2:10" ht="16.5" customHeight="1">
      <c r="B87" s="605"/>
      <c r="C87" s="615">
        <f>IF(OR('03技術職員（自動集計）'!BO147="",'03技術職員（自動集計）'!BO147=0),"",'03技術職員（自動集計）'!BO147)</f>
        <v>148</v>
      </c>
      <c r="D87" s="633" t="str">
        <f>IF(OR('03技術職員（自動集計）'!BQ147="",'03技術職員（自動集計）'!BQ147=0),"",'03技術職員（自動集計）'!BQ147)</f>
        <v>上下水道 「上水道及び工業用水道」 ・ 総合技術監理 （上下水道 「上水道及び工業用水道」）</v>
      </c>
      <c r="E87" s="602">
        <f>COUNTIF('03技術職員（自動集計）'!$AK$7:$BA$553,D87)</f>
        <v>0</v>
      </c>
      <c r="G87" s="605"/>
      <c r="H87" s="628"/>
      <c r="I87" s="630"/>
      <c r="J87" s="632"/>
    </row>
    <row r="88" spans="2:10" ht="15.75" customHeight="1">
      <c r="B88" s="605"/>
      <c r="C88" s="616"/>
      <c r="D88" s="634"/>
      <c r="E88" s="603"/>
      <c r="G88" s="605"/>
      <c r="H88" s="627" t="str">
        <f>IF(OR('03技術職員（自動集計）'!BO177="",'03技術職員（自動集計）'!BO177=0),"",'03技術職員（自動集計）'!BO177)</f>
        <v>26C</v>
      </c>
      <c r="I88" s="635" t="str">
        <f>IF(OR('03技術職員（自動集計）'!BQ177="",'03技術職員（自動集計）'!BQ177=0),"",'03技術職員（自動集計）'!BQ177)</f>
        <v>選択不可）ウェルポイント施工（２級）（３年）　(解体資格無)</v>
      </c>
      <c r="J88" s="631">
        <f>COUNTIF('03技術職員（自動集計）'!$AK$7:$BA$553,I88)</f>
        <v>0</v>
      </c>
    </row>
    <row r="89" spans="2:10" ht="15.75" customHeight="1">
      <c r="B89" s="605"/>
      <c r="C89" s="88">
        <f>IF(OR('03技術職員（自動集計）'!BO148="",'03技術職員（自動集計）'!BO148=0),"",'03技術職員（自動集計）'!BO148)</f>
        <v>149</v>
      </c>
      <c r="D89" s="89" t="str">
        <f>IF(OR('03技術職員（自動集計）'!BQ148="",'03技術職員（自動集計）'!BQ148=0),"",'03技術職員（自動集計）'!BQ148)</f>
        <v>水産 「水産土木」 ・ 総合技術監理 （水産 「水産土木」）</v>
      </c>
      <c r="E89" s="85"/>
      <c r="G89" s="605"/>
      <c r="H89" s="628"/>
      <c r="I89" s="636"/>
      <c r="J89" s="632"/>
    </row>
    <row r="90" spans="2:10" ht="15.75" customHeight="1">
      <c r="B90" s="605"/>
      <c r="C90" s="61">
        <f>IF(OR('03技術職員（自動集計）'!BO149="",'03技術職員（自動集計）'!BO149=0),"",'03技術職員（自動集計）'!BO149)</f>
        <v>150</v>
      </c>
      <c r="D90" s="63" t="str">
        <f>IF(OR('03技術職員（自動集計）'!BQ149="",'03技術職員（自動集計）'!BQ149=0),"",'03技術職員（自動集計）'!BQ149)</f>
        <v>森林 「林業」 ・ 総合技術監理 （森林 「林業」）</v>
      </c>
      <c r="E90" s="85">
        <f>COUNTIF('03技術職員（自動集計）'!$AK$7:$BA$553,D90)</f>
        <v>0</v>
      </c>
      <c r="G90" s="605"/>
      <c r="H90" s="617" t="str">
        <f>IF(OR('03技術職員（自動集計）'!BO178="",'03技術職員（自動集計）'!BO178=0),"",'03技術職員（自動集計）'!BO178)</f>
        <v>06A</v>
      </c>
      <c r="I90" s="618" t="str">
        <f>IF(OR('03技術職員（自動集計）'!BQ178="",'03技術職員（自動集計）'!BQ178=0),"",'03技術職員（自動集計）'!BQ178)</f>
        <v>選択不可）地すべり防止工事士（１年）　(解体資格無)</v>
      </c>
      <c r="J90" s="619">
        <f>COUNTIF('03技術職員（自動集計）'!$AK$7:$BA$553,I90)</f>
        <v>0</v>
      </c>
    </row>
    <row r="91" spans="2:10" ht="16.5" customHeight="1">
      <c r="B91" s="605"/>
      <c r="C91" s="61">
        <f>IF(OR('03技術職員（自動集計）'!BO150="",'03技術職員（自動集計）'!BO150=0),"",'03技術職員（自動集計）'!BO150)</f>
        <v>151</v>
      </c>
      <c r="D91" s="90" t="str">
        <f>IF(OR('03技術職員（自動集計）'!BQ150="",'03技術職員（自動集計）'!BQ150=0),"",'03技術職員（自動集計）'!BQ150)</f>
        <v>森林 「森林土木」 ・ 総合技術監理 （森林 「森林土木」）</v>
      </c>
      <c r="E91" s="85">
        <f>COUNTIF('03技術職員（自動集計）'!$AK$7:$BA$553,D91)</f>
        <v>0</v>
      </c>
      <c r="G91" s="606"/>
      <c r="H91" s="617"/>
      <c r="I91" s="618"/>
      <c r="J91" s="619"/>
    </row>
    <row r="92" spans="2:10" ht="15.75" customHeight="1">
      <c r="B92" s="605"/>
      <c r="C92" s="61">
        <f>IF(OR('03技術職員（自動集計）'!BO151="",'03技術職員（自動集計）'!BO151=0),"",'03技術職員（自動集計）'!BO151)</f>
        <v>152</v>
      </c>
      <c r="D92" s="73" t="str">
        <f>IF(OR('03技術職員（自動集計）'!BQ151="",'03技術職員（自動集計）'!BQ151=0),"",'03技術職員（自動集計）'!BQ151)</f>
        <v>衛生工学 ・ 総合技術監理 （衛生工学）</v>
      </c>
      <c r="E92" s="85">
        <f>COUNTIF('03技術職員（自動集計）'!$AK$7:$BA$553,D92)</f>
        <v>0</v>
      </c>
      <c r="G92" s="91"/>
      <c r="H92" s="92" t="str">
        <f>IF(OR('03技術職員（自動集計）'!BO179="",'03技術職員（自動集計）'!BO179=0),"",'03技術職員（自動集計）'!BO179)</f>
        <v>040</v>
      </c>
      <c r="I92" s="93" t="str">
        <f>IF(OR('03技術職員（自動集計）'!BQ179="",'03技術職員（自動集計）'!BQ179=0),"",'03技術職員（自動集計）'!BQ179)</f>
        <v>基礎ぐい工事</v>
      </c>
      <c r="J92" s="93">
        <f>COUNTIF('03技術職員（自動集計）'!$AK$7:$BA$553,I92)</f>
        <v>0</v>
      </c>
    </row>
    <row r="93" spans="2:10" ht="15.75" customHeight="1" thickBot="1">
      <c r="B93" s="605"/>
      <c r="C93" s="615">
        <f>IF(OR('03技術職員（自動集計）'!BO152="",'03技術職員（自動集計）'!BO152=0),"",'03技術職員（自動集計）'!BO152)</f>
        <v>153</v>
      </c>
      <c r="D93" s="620" t="str">
        <f>IF(OR('03技術職員（自動集計）'!BQ152="",'03技術職員（自動集計）'!BQ152=0),"",'03技術職員（自動集計）'!BQ152)</f>
        <v>衛生工学 「水質管理」 ・ 総合技術監理 （衛生工学 「水質管理」）</v>
      </c>
      <c r="E93" s="602">
        <f>COUNTIF('03技術職員（自動集計）'!$AK$7:$BA$553,D93)</f>
        <v>0</v>
      </c>
      <c r="G93" s="94"/>
      <c r="H93" s="95" t="str">
        <f>IF(OR('03技術職員（自動集計）'!BO180="",'03技術職員（自動集計）'!BO180=0),"",'03技術職員（自動集計）'!BO180)</f>
        <v>060</v>
      </c>
      <c r="I93" s="96" t="str">
        <f>IF(OR('03技術職員（自動集計）'!BQ180="",'03技術職員（自動集計）'!BQ180=0),"",'03技術職員（自動集計）'!BQ180)</f>
        <v>解体工事（解体施工技士）</v>
      </c>
      <c r="J93" s="96">
        <f>COUNTIF('03技術職員（自動集計）'!$AK$7:$BA$553,I93)</f>
        <v>0</v>
      </c>
    </row>
    <row r="94" spans="2:10" ht="15.75" customHeight="1">
      <c r="B94" s="605"/>
      <c r="C94" s="616"/>
      <c r="D94" s="621"/>
      <c r="E94" s="603"/>
      <c r="G94" s="559" t="s">
        <v>221</v>
      </c>
      <c r="H94" s="560"/>
      <c r="I94" s="561"/>
      <c r="J94" s="625">
        <f>SUM(E9:E57,J9:J57,E67:E113,J67:J93)</f>
        <v>6</v>
      </c>
    </row>
    <row r="95" spans="2:10" ht="15.75" customHeight="1" thickBot="1">
      <c r="B95" s="605"/>
      <c r="C95" s="615">
        <f>IF(OR('03技術職員（自動集計）'!BO153="",'03技術職員（自動集計）'!BO153=0),"",'03技術職員（自動集計）'!BO153)</f>
        <v>154</v>
      </c>
      <c r="D95" s="620" t="str">
        <f>IF(OR('03技術職員（自動集計）'!BQ153="",'03技術職員（自動集計）'!BQ153=0),"",'03技術職員（自動集計）'!BQ153)</f>
        <v>衛生工学 「廃棄物管理」 ・ 総合技術監理 （衛生工学 「廃棄物管理」）</v>
      </c>
      <c r="E95" s="602">
        <f>COUNTIF('03技術職員（自動集計）'!$AK$7:$BA$553,D95)</f>
        <v>0</v>
      </c>
      <c r="G95" s="622"/>
      <c r="H95" s="623"/>
      <c r="I95" s="624"/>
      <c r="J95" s="626"/>
    </row>
    <row r="96" spans="2:10" ht="15.75" customHeight="1">
      <c r="B96" s="606"/>
      <c r="C96" s="616"/>
      <c r="D96" s="621"/>
      <c r="E96" s="603"/>
    </row>
    <row r="97" spans="2:10" ht="15.75" customHeight="1">
      <c r="B97" s="604" t="s">
        <v>222</v>
      </c>
      <c r="C97" s="615" t="str">
        <f>IF(OR('03技術職員（自動集計）'!BO154="",'03技術職員（自動集計）'!BO154=0),"",'03技術職員（自動集計）'!BO154)</f>
        <v>001</v>
      </c>
      <c r="D97" s="600" t="str">
        <f>IF(OR('03技術職員（自動集計）'!BQ154="",'03技術職員（自動集計）'!BQ154=0),"",'03技術職員（自動集計）'!BQ154)</f>
        <v>法第７条第２号イ該当　【実務経験：指定学科卒業後 ３年又は５年】</v>
      </c>
      <c r="E97" s="602">
        <f>COUNTIF('03技術職員（自動集計）'!$AK$7:$BA$553,D97)</f>
        <v>0</v>
      </c>
    </row>
    <row r="98" spans="2:10" ht="15.75" customHeight="1">
      <c r="B98" s="605"/>
      <c r="C98" s="616"/>
      <c r="D98" s="601"/>
      <c r="E98" s="603"/>
    </row>
    <row r="99" spans="2:10" ht="21" customHeight="1">
      <c r="B99" s="605"/>
      <c r="C99" s="61" t="str">
        <f>IF(OR('03技術職員（自動集計）'!BO155="",'03技術職員（自動集計）'!BO155=0),"",'03技術職員（自動集計）'!BO155)</f>
        <v>002</v>
      </c>
      <c r="D99" s="82" t="str">
        <f>IF(OR('03技術職員（自動集計）'!BQ155="",'03技術職員（自動集計）'!BQ155=0),"",'03技術職員（自動集計）'!BQ155)</f>
        <v>法第７条第２号ロ該当　【実務経験：１０年経験】</v>
      </c>
      <c r="E99" s="65">
        <f>COUNTIF('03技術職員（自動集計）'!$AK$7:$BA$553,D99)</f>
        <v>0</v>
      </c>
    </row>
    <row r="100" spans="2:10" ht="15.75" customHeight="1">
      <c r="B100" s="605"/>
      <c r="C100" s="615" t="str">
        <f>IF(OR('03技術職員（自動集計）'!BO156="",'03技術職員（自動集計）'!BO156=0),"",'03技術職員（自動集計）'!BO156)</f>
        <v>003</v>
      </c>
      <c r="D100" s="600" t="str">
        <f>IF(OR('03技術職員（自動集計）'!BQ156="",'03技術職員（自動集計）'!BQ156=0),"",'03技術職員（自動集計）'!BQ156)</f>
        <v>法第15条第２号ハ該当　【同号イと同等以上：大臣認定者】</v>
      </c>
      <c r="E100" s="602">
        <f>COUNTIF('03技術職員（自動集計）'!$AK$7:$BA$553,D100)</f>
        <v>0</v>
      </c>
    </row>
    <row r="101" spans="2:10" ht="15.75" customHeight="1">
      <c r="B101" s="605"/>
      <c r="C101" s="616"/>
      <c r="D101" s="601"/>
      <c r="E101" s="603"/>
      <c r="G101" s="607" t="s">
        <v>602</v>
      </c>
      <c r="H101" s="607"/>
      <c r="I101" s="607"/>
      <c r="J101" s="607"/>
    </row>
    <row r="102" spans="2:10" ht="15.75" customHeight="1">
      <c r="B102" s="605"/>
      <c r="C102" s="608" t="str">
        <f>IF(OR('03技術職員（自動集計）'!BO157="",'03技術職員（自動集計）'!BO157=0),"",'03技術職員（自動集計）'!BO157)</f>
        <v>004</v>
      </c>
      <c r="D102" s="600" t="str">
        <f>IF(OR('03技術職員（自動集計）'!BQ157="",'03技術職員（自動集計）'!BQ157=0),"",'03技術職員（自動集計）'!BQ157)</f>
        <v>法第15条第２号ハ該当　【同号ロと同等以上：大臣認定者】</v>
      </c>
      <c r="E102" s="602">
        <f>COUNTIF('03技術職員（自動集計）'!$AK$7:$BA$553,D102)</f>
        <v>0</v>
      </c>
      <c r="G102" s="607"/>
      <c r="H102" s="607"/>
      <c r="I102" s="607"/>
      <c r="J102" s="607"/>
    </row>
    <row r="103" spans="2:10" ht="15.75" customHeight="1">
      <c r="B103" s="605"/>
      <c r="C103" s="609"/>
      <c r="D103" s="601"/>
      <c r="E103" s="603"/>
      <c r="G103" s="607"/>
      <c r="H103" s="607"/>
      <c r="I103" s="607"/>
      <c r="J103" s="607"/>
    </row>
    <row r="104" spans="2:10" ht="15.75" customHeight="1">
      <c r="B104" s="605"/>
      <c r="C104" s="610" t="str">
        <f>IF(OR('03技術職員（自動集計）'!BO181="",'03技術職員（自動集計）'!BO181=0),"",'03技術職員（自動集計）'!BO181)</f>
        <v>099</v>
      </c>
      <c r="D104" s="612" t="str">
        <f>IF(OR('03技術職員（自動集計）'!BQ181="",'03技術職員（自動集計）'!BQ181=0),"",'03技術職員（自動集計）'!BQ181)</f>
        <v>その他（法第７条第２号ハ該当（実務経験用件緩和）)</v>
      </c>
      <c r="E104" s="568">
        <f>COUNTIF('03技術職員（自動集計）'!$AK$7:$BA$553,D104)</f>
        <v>0</v>
      </c>
      <c r="G104" s="607"/>
      <c r="H104" s="607"/>
      <c r="I104" s="607"/>
      <c r="J104" s="607"/>
    </row>
    <row r="105" spans="2:10" ht="15.75" customHeight="1">
      <c r="B105" s="606"/>
      <c r="C105" s="611"/>
      <c r="D105" s="613"/>
      <c r="E105" s="614"/>
      <c r="G105" s="607"/>
      <c r="H105" s="607"/>
      <c r="I105" s="607"/>
      <c r="J105" s="607"/>
    </row>
    <row r="106" spans="2:10" ht="15.75" customHeight="1">
      <c r="B106" s="591" t="s">
        <v>598</v>
      </c>
      <c r="C106" s="232" t="s">
        <v>672</v>
      </c>
      <c r="D106" s="233" t="s">
        <v>599</v>
      </c>
      <c r="E106" s="234">
        <f>COUNTIF('03技術職員（自動集計）'!$AK$7:$BA$553,D106)</f>
        <v>0</v>
      </c>
      <c r="G106" s="607"/>
      <c r="H106" s="607"/>
      <c r="I106" s="607"/>
      <c r="J106" s="607"/>
    </row>
    <row r="107" spans="2:10" ht="15.75" customHeight="1">
      <c r="B107" s="592"/>
      <c r="C107" s="594" t="s">
        <v>673</v>
      </c>
      <c r="D107" s="596" t="s">
        <v>600</v>
      </c>
      <c r="E107" s="598">
        <f>COUNTIF('03技術職員（自動集計）'!$AK$7:$BA$553,D107)</f>
        <v>0</v>
      </c>
      <c r="G107" s="607"/>
      <c r="H107" s="607"/>
      <c r="I107" s="607"/>
      <c r="J107" s="607"/>
    </row>
    <row r="108" spans="2:10" ht="15.75" customHeight="1">
      <c r="B108" s="592"/>
      <c r="C108" s="595"/>
      <c r="D108" s="597"/>
      <c r="E108" s="599"/>
      <c r="G108" s="607"/>
      <c r="H108" s="607"/>
      <c r="I108" s="607"/>
      <c r="J108" s="607"/>
    </row>
    <row r="109" spans="2:10" ht="15.75" customHeight="1">
      <c r="B109" s="592"/>
      <c r="C109" s="88" t="str">
        <f>IF(OR('03技術職員（自動集計）'!BO160="",'03技術職員（自動集計）'!BO160=0),"",'03技術職員（自動集計）'!BO160)</f>
        <v>11C</v>
      </c>
      <c r="D109" s="86" t="str">
        <f>IF(OR('03技術職員（自動集計）'!BQ160="",'03技術職員（自動集計）'!BQ160=0),"",'03技術職員（自動集計）'!BQ160)</f>
        <v>一級土木施工管理技士　(解体資格無)</v>
      </c>
      <c r="E109" s="85">
        <f>COUNTIF('03技術職員（自動集計）'!$AK$7:$BA$553,D109)</f>
        <v>1</v>
      </c>
      <c r="G109" s="607"/>
      <c r="H109" s="607"/>
      <c r="I109" s="607"/>
      <c r="J109" s="607"/>
    </row>
    <row r="110" spans="2:10" ht="15.75" customHeight="1">
      <c r="B110" s="592"/>
      <c r="C110" s="61" t="str">
        <f>IF(OR('03技術職員（自動集計）'!BO161="",'03技術職員（自動集計）'!BO161=0),"",'03技術職員（自動集計）'!BO161)</f>
        <v>21D</v>
      </c>
      <c r="D110" s="97" t="str">
        <f>IF(OR('03技術職員（自動集計）'!BQ161="",'03技術職員（自動集計）'!BQ161=0),"",'03技術職員（自動集計）'!BQ161)</f>
        <v>二級土木施工管理技士　(土木)(解体資格無)</v>
      </c>
      <c r="E110" s="65">
        <f>COUNTIF('03技術職員（自動集計）'!$AK$7:$BA$553,D110)</f>
        <v>0</v>
      </c>
      <c r="G110" s="607"/>
      <c r="H110" s="607"/>
      <c r="I110" s="607"/>
      <c r="J110" s="607"/>
    </row>
    <row r="111" spans="2:10" ht="15.75" customHeight="1">
      <c r="B111" s="592"/>
      <c r="C111" s="594" t="s">
        <v>674</v>
      </c>
      <c r="D111" s="596" t="s">
        <v>601</v>
      </c>
      <c r="E111" s="598">
        <f>COUNTIF('03技術職員（自動集計）'!$AK$7:$BA$553,D111)</f>
        <v>0</v>
      </c>
      <c r="G111" s="607"/>
      <c r="H111" s="607"/>
      <c r="I111" s="607"/>
      <c r="J111" s="607"/>
    </row>
    <row r="112" spans="2:10" ht="15.75" customHeight="1">
      <c r="B112" s="592"/>
      <c r="C112" s="595"/>
      <c r="D112" s="597"/>
      <c r="E112" s="599"/>
      <c r="G112" s="607"/>
      <c r="H112" s="607"/>
      <c r="I112" s="607"/>
      <c r="J112" s="607"/>
    </row>
    <row r="113" spans="1:11" ht="15.75" customHeight="1">
      <c r="B113" s="593"/>
      <c r="C113" s="61" t="str">
        <f>IF(OR('03技術職員（自動集計）'!BO163="",'03技術職員（自動集計）'!BO163=0),"",'03技術職員（自動集計）'!BO163)</f>
        <v>12A</v>
      </c>
      <c r="D113" s="63" t="str">
        <f>IF(OR('03技術職員（自動集計）'!BQ163="",'03技術職員（自動集計）'!BQ163=0),"",'03技術職員（自動集計）'!BQ163)</f>
        <v>一級建築施工管理技士　(解体資格無)</v>
      </c>
      <c r="E113" s="65">
        <f>COUNTIF('03技術職員（自動集計）'!$AK$7:$BA$553,D113)</f>
        <v>0</v>
      </c>
      <c r="G113" s="98"/>
      <c r="H113" s="99"/>
      <c r="I113" s="77"/>
      <c r="J113" s="100"/>
    </row>
    <row r="114" spans="1:11" ht="15.75" customHeight="1">
      <c r="B114" s="101"/>
      <c r="G114" s="98"/>
      <c r="H114" s="99"/>
      <c r="I114" s="77"/>
      <c r="J114" s="102"/>
    </row>
    <row r="115" spans="1:11">
      <c r="A115" s="56" t="s">
        <v>223</v>
      </c>
      <c r="E115" s="57"/>
      <c r="J115" s="57"/>
    </row>
    <row r="116" spans="1:11" ht="6.75" customHeight="1">
      <c r="E116" s="57"/>
      <c r="J116" s="57"/>
    </row>
    <row r="117" spans="1:11">
      <c r="B117" s="577" t="s">
        <v>62</v>
      </c>
      <c r="C117" s="578"/>
      <c r="D117" s="58">
        <f>D61</f>
        <v>0</v>
      </c>
      <c r="E117" s="57"/>
      <c r="F117" s="59"/>
      <c r="G117" s="577" t="s">
        <v>199</v>
      </c>
      <c r="H117" s="578"/>
      <c r="I117" s="579" t="str">
        <f>I3</f>
        <v>霧島工務店株式会社</v>
      </c>
      <c r="J117" s="580"/>
      <c r="K117" s="581"/>
    </row>
    <row r="118" spans="1:11" ht="9.75" customHeight="1">
      <c r="E118" s="57"/>
      <c r="J118" s="57"/>
    </row>
    <row r="119" spans="1:11" ht="21.75" customHeight="1">
      <c r="A119" s="582" t="s">
        <v>224</v>
      </c>
      <c r="B119" s="582"/>
      <c r="C119" s="582"/>
      <c r="D119" s="582"/>
      <c r="E119" s="582"/>
      <c r="F119" s="582"/>
      <c r="G119" s="582"/>
      <c r="H119" s="582"/>
      <c r="I119" s="582"/>
      <c r="J119" s="582"/>
      <c r="K119" s="582"/>
    </row>
    <row r="120" spans="1:11" ht="9.75" customHeight="1">
      <c r="E120" s="57"/>
      <c r="J120" s="57"/>
    </row>
    <row r="121" spans="1:11">
      <c r="B121" t="s">
        <v>225</v>
      </c>
      <c r="E121" s="57"/>
      <c r="J121" s="57"/>
    </row>
    <row r="122" spans="1:11" ht="15.75" customHeight="1">
      <c r="B122" s="60" t="s">
        <v>217</v>
      </c>
      <c r="C122" s="61" t="s">
        <v>203</v>
      </c>
      <c r="D122" s="60" t="s">
        <v>204</v>
      </c>
      <c r="E122" s="60" t="s">
        <v>205</v>
      </c>
      <c r="J122" s="57"/>
    </row>
    <row r="123" spans="1:11" ht="15.75" customHeight="1">
      <c r="B123" s="583" t="s">
        <v>226</v>
      </c>
      <c r="C123" s="92">
        <f>IF(OR('03技術職員（自動集計）'!BO182="",'03技術職員（自動集計）'!BO182=0),"",'03技術職員（自動集計）'!BO182)</f>
        <v>901</v>
      </c>
      <c r="D123" s="103" t="str">
        <f>IF(OR('03技術職員（自動集計）'!BQ182="",'03技術職員（自動集計）'!BQ182=0),"",'03技術職員（自動集計）'!BQ182)</f>
        <v>浄化槽設備士</v>
      </c>
      <c r="E123" s="104">
        <f>COUNTIF('03技術職員（自動集計）'!$AK$7:$BA$553,D123)</f>
        <v>0</v>
      </c>
      <c r="H123" s="585" t="s">
        <v>227</v>
      </c>
      <c r="I123" s="585"/>
      <c r="J123" s="585"/>
    </row>
    <row r="124" spans="1:11" ht="15.75" customHeight="1">
      <c r="B124" s="584"/>
      <c r="C124" s="92">
        <f>IF(OR('03技術職員（自動集計）'!BO183="",'03技術職員（自動集計）'!BO183=0),"",'03技術職員（自動集計）'!BO183)</f>
        <v>902</v>
      </c>
      <c r="D124" s="103" t="str">
        <f>IF(OR('03技術職員（自動集計）'!BQ183="",'03技術職員（自動集計）'!BQ183=0),"",'03技術職員（自動集計）'!BQ183)</f>
        <v>浄化槽管理士</v>
      </c>
      <c r="E124" s="104">
        <f>COUNTIF('03技術職員（自動集計）'!$AK$7:$BA$553,D124)</f>
        <v>0</v>
      </c>
      <c r="H124" s="585"/>
      <c r="I124" s="585"/>
      <c r="J124" s="585"/>
    </row>
    <row r="125" spans="1:11" ht="15.75" customHeight="1">
      <c r="B125" s="584"/>
      <c r="C125" s="92">
        <f>IF(OR('03技術職員（自動集計）'!BO184="",'03技術職員（自動集計）'!BO184=0),"",'03技術職員（自動集計）'!BO184)</f>
        <v>903</v>
      </c>
      <c r="D125" s="103" t="str">
        <f>IF(OR('03技術職員（自動集計）'!BQ184="",'03技術職員（自動集計）'!BQ184=0),"",'03技術職員（自動集計）'!BQ184)</f>
        <v>解体工事施工管理技士</v>
      </c>
      <c r="E125" s="104">
        <f>COUNTIF('03技術職員（自動集計）'!$AK$7:$BA$553,D125)</f>
        <v>0</v>
      </c>
      <c r="H125" s="585"/>
      <c r="I125" s="585"/>
      <c r="J125" s="585"/>
    </row>
    <row r="126" spans="1:11" ht="15.75" customHeight="1">
      <c r="B126" s="584"/>
      <c r="C126" s="92">
        <f>IF(OR('03技術職員（自動集計）'!BO185="",'03技術職員（自動集計）'!BO185=0),"",'03技術職員（自動集計）'!BO185)</f>
        <v>904</v>
      </c>
      <c r="D126" s="103" t="str">
        <f>IF(OR('03技術職員（自動集計）'!BQ185="",'03技術職員（自動集計）'!BQ185=0),"",'03技術職員（自動集計）'!BQ185)</f>
        <v>推進工事技士</v>
      </c>
      <c r="E126" s="104">
        <f>COUNTIF('03技術職員（自動集計）'!$AK$7:$BA$553,D126)</f>
        <v>0</v>
      </c>
      <c r="H126" s="585"/>
      <c r="I126" s="585"/>
      <c r="J126" s="585"/>
    </row>
    <row r="127" spans="1:11" ht="15.75" customHeight="1">
      <c r="B127" s="584"/>
      <c r="C127" s="92">
        <f>IF(OR('03技術職員（自動集計）'!BO186="",'03技術職員（自動集計）'!BO186=0),"",'03技術職員（自動集計）'!BO186)</f>
        <v>905</v>
      </c>
      <c r="D127" s="103" t="str">
        <f>IF(OR('03技術職員（自動集計）'!BQ186="",'03技術職員（自動集計）'!BQ186=0),"",'03技術職員（自動集計）'!BQ186)</f>
        <v>下水道技術検定（第一種）</v>
      </c>
      <c r="E127" s="104">
        <f>COUNTIF('03技術職員（自動集計）'!$AK$7:$BA$553,D127)</f>
        <v>0</v>
      </c>
      <c r="H127" s="585"/>
      <c r="I127" s="585"/>
      <c r="J127" s="585"/>
    </row>
    <row r="128" spans="1:11" ht="15.75" customHeight="1">
      <c r="B128" s="584"/>
      <c r="C128" s="92">
        <f>IF(OR('03技術職員（自動集計）'!BO187="",'03技術職員（自動集計）'!BO187=0),"",'03技術職員（自動集計）'!BO187)</f>
        <v>906</v>
      </c>
      <c r="D128" s="103" t="str">
        <f>IF(OR('03技術職員（自動集計）'!BQ187="",'03技術職員（自動集計）'!BQ187=0),"",'03技術職員（自動集計）'!BQ187)</f>
        <v>下水道技術検定（第二種）</v>
      </c>
      <c r="E128" s="104">
        <f>COUNTIF('03技術職員（自動集計）'!$AK$7:$BA$553,D128)</f>
        <v>0</v>
      </c>
      <c r="H128" s="585"/>
      <c r="I128" s="585"/>
      <c r="J128" s="585"/>
    </row>
    <row r="129" spans="2:10" ht="15.75" customHeight="1">
      <c r="B129" s="584"/>
      <c r="C129" s="92">
        <f>IF(OR('03技術職員（自動集計）'!BO188="",'03技術職員（自動集計）'!BO188=0),"",'03技術職員（自動集計）'!BO188)</f>
        <v>907</v>
      </c>
      <c r="D129" s="103" t="str">
        <f>IF(OR('03技術職員（自動集計）'!BQ188="",'03技術職員（自動集計）'!BQ188=0),"",'03技術職員（自動集計）'!BQ188)</f>
        <v>下水道管路管理技士（清掃）</v>
      </c>
      <c r="E129" s="104">
        <f>COUNTIF('03技術職員（自動集計）'!$AK$7:$BA$553,D129)</f>
        <v>0</v>
      </c>
      <c r="H129" s="585"/>
      <c r="I129" s="585"/>
      <c r="J129" s="585"/>
    </row>
    <row r="130" spans="2:10" ht="15.75" customHeight="1">
      <c r="B130" s="584"/>
      <c r="C130" s="92">
        <f>IF(OR('03技術職員（自動集計）'!BO189="",'03技術職員（自動集計）'!BO189=0),"",'03技術職員（自動集計）'!BO189)</f>
        <v>908</v>
      </c>
      <c r="D130" s="103" t="str">
        <f>IF(OR('03技術職員（自動集計）'!BQ189="",'03技術職員（自動集計）'!BQ189=0),"",'03技術職員（自動集計）'!BQ189)</f>
        <v>産業洗浄技能士（高圧洗浄作業）</v>
      </c>
      <c r="E130" s="104">
        <f>COUNTIF('03技術職員（自動集計）'!$AK$7:$BA$553,D130)</f>
        <v>0</v>
      </c>
      <c r="H130" s="585"/>
      <c r="I130" s="585"/>
      <c r="J130" s="585"/>
    </row>
    <row r="131" spans="2:10" ht="15.75" customHeight="1">
      <c r="B131" s="584"/>
      <c r="C131" s="92">
        <f>IF(OR('03技術職員（自動集計）'!BO190="",'03技術職員（自動集計）'!BO190=0),"",'03技術職員（自動集計）'!BO190)</f>
        <v>909</v>
      </c>
      <c r="D131" s="103" t="str">
        <f>IF(OR('03技術職員（自動集計）'!BQ190="",'03技術職員（自動集計）'!BQ190=0),"",'03技術職員（自動集計）'!BQ190)</f>
        <v>１級舗装施工管理技術者</v>
      </c>
      <c r="E131" s="104">
        <f>COUNTIF('03技術職員（自動集計）'!$AK$7:$BA$553,D131)</f>
        <v>0</v>
      </c>
      <c r="H131" s="585"/>
      <c r="I131" s="585"/>
      <c r="J131" s="585"/>
    </row>
    <row r="132" spans="2:10" ht="15.75" customHeight="1">
      <c r="B132" s="584"/>
      <c r="C132" s="92">
        <f>IF(OR('03技術職員（自動集計）'!BO191="",'03技術職員（自動集計）'!BO191=0),"",'03技術職員（自動集計）'!BO191)</f>
        <v>910</v>
      </c>
      <c r="D132" s="103" t="str">
        <f>IF(OR('03技術職員（自動集計）'!BQ191="",'03技術職員（自動集計）'!BQ191=0),"",'03技術職員（自動集計）'!BQ191)</f>
        <v>２級舗装施工管理技術者</v>
      </c>
      <c r="E132" s="104">
        <f>COUNTIF('03技術職員（自動集計）'!$AK$7:$BA$553,D132)</f>
        <v>0</v>
      </c>
      <c r="H132" s="585"/>
      <c r="I132" s="585"/>
      <c r="J132" s="585"/>
    </row>
    <row r="133" spans="2:10" ht="15.75" customHeight="1">
      <c r="B133" s="584"/>
      <c r="C133" s="92">
        <f>IF(OR('03技術職員（自動集計）'!BO192="",'03技術職員（自動集計）'!BO192=0),"",'03技術職員（自動集計）'!BO192)</f>
        <v>911</v>
      </c>
      <c r="D133" s="103" t="str">
        <f>IF(OR('03技術職員（自動集計）'!BQ192="",'03技術職員（自動集計）'!BQ192=0),"",'03技術職員（自動集計）'!BQ192)</f>
        <v>石綿取扱作業従事者</v>
      </c>
      <c r="E133" s="104">
        <f>COUNTIF('03技術職員（自動集計）'!$AK$7:$BA$553,D133)</f>
        <v>0</v>
      </c>
      <c r="H133" s="585"/>
      <c r="I133" s="585"/>
      <c r="J133" s="585"/>
    </row>
    <row r="134" spans="2:10" ht="15.75" customHeight="1">
      <c r="B134" s="584"/>
      <c r="C134" s="92">
        <f>IF(OR('03技術職員（自動集計）'!BO193="",'03技術職員（自動集計）'!BO193=0),"",'03技術職員（自動集計）'!BO193)</f>
        <v>912</v>
      </c>
      <c r="D134" s="103" t="str">
        <f>IF(OR('03技術職員（自動集計）'!BQ193="",'03技術職員（自動集計）'!BQ193=0),"",'03技術職員（自動集計）'!BQ193)</f>
        <v>排水設備工事責任技術者</v>
      </c>
      <c r="E134" s="104">
        <f>COUNTIF('03技術職員（自動集計）'!$AK$7:$BA$553,D134)</f>
        <v>0</v>
      </c>
      <c r="H134" s="585"/>
      <c r="I134" s="585"/>
      <c r="J134" s="585"/>
    </row>
    <row r="135" spans="2:10" ht="15.75" customHeight="1">
      <c r="B135" s="584"/>
      <c r="C135" s="92">
        <f>IF(OR('03技術職員（自動集計）'!BO194="",'03技術職員（自動集計）'!BO194=0),"",'03技術職員（自動集計）'!BO194)</f>
        <v>913</v>
      </c>
      <c r="D135" s="103" t="str">
        <f>IF(OR('03技術職員（自動集計）'!BQ194="",'03技術職員（自動集計）'!BQ194=0),"",'03技術職員（自動集計）'!BQ194)</f>
        <v>ﾎﾟﾝﾌﾟ施設管理技術者（一級）</v>
      </c>
      <c r="E135" s="104">
        <f>COUNTIF('03技術職員（自動集計）'!$AK$7:$BA$553,D135)</f>
        <v>0</v>
      </c>
      <c r="H135" s="585"/>
      <c r="I135" s="585"/>
      <c r="J135" s="585"/>
    </row>
    <row r="136" spans="2:10" ht="15.75" customHeight="1">
      <c r="B136" s="584"/>
      <c r="C136" s="92">
        <f>IF(OR('03技術職員（自動集計）'!BO195="",'03技術職員（自動集計）'!BO195=0),"",'03技術職員（自動集計）'!BO195)</f>
        <v>914</v>
      </c>
      <c r="D136" s="103" t="str">
        <f>IF(OR('03技術職員（自動集計）'!BQ195="",'03技術職員（自動集計）'!BQ195=0),"",'03技術職員（自動集計）'!BQ195)</f>
        <v>ﾎﾟﾝﾌﾟ施設管理技術者（二級）</v>
      </c>
      <c r="E136" s="104">
        <f>COUNTIF('03技術職員（自動集計）'!$AK$7:$BA$553,D136)</f>
        <v>0</v>
      </c>
      <c r="H136" s="585"/>
      <c r="I136" s="585"/>
      <c r="J136" s="585"/>
    </row>
    <row r="137" spans="2:10" ht="15.75" customHeight="1">
      <c r="B137" s="584"/>
      <c r="C137" s="586">
        <f>IF(OR('03技術職員（自動集計）'!BO196="",'03技術職員（自動集計）'!BO196=0),"",'03技術職員（自動集計）'!BO196)</f>
        <v>915</v>
      </c>
      <c r="D137" s="588" t="str">
        <f>IF(OR('03技術職員（自動集計）'!BQ196="",'03技術職員（自動集計）'!BQ196=0),"",'03技術職員（自動集計）'!BQ196)</f>
        <v>配水管技能者登録証(一般継手・耐震継手)【（社）日本水道協会】</v>
      </c>
      <c r="E137" s="557">
        <f>COUNTIF('03技術職員（自動集計）'!$AK$7:$BA$553,D137)</f>
        <v>0</v>
      </c>
      <c r="H137" s="585"/>
      <c r="I137" s="585"/>
      <c r="J137" s="585"/>
    </row>
    <row r="138" spans="2:10" ht="15.75" customHeight="1">
      <c r="B138" s="584"/>
      <c r="C138" s="587"/>
      <c r="D138" s="589"/>
      <c r="E138" s="558"/>
      <c r="H138" s="585"/>
      <c r="I138" s="585"/>
      <c r="J138" s="585"/>
    </row>
    <row r="139" spans="2:10" ht="15.75" customHeight="1">
      <c r="B139" s="584"/>
      <c r="C139" s="590">
        <f>IF(OR('03技術職員（自動集計）'!BO197="",'03技術職員（自動集計）'!BO197=0),"",'03技術職員（自動集計）'!BO197)</f>
        <v>916</v>
      </c>
      <c r="D139" s="573" t="str">
        <f>IF(OR('03技術職員（自動集計）'!BQ197="",'03技術職員（自動集計）'!BQ197=0),"",'03技術職員（自動集計）'!BQ197)</f>
        <v>配水管技能者登録証(一般継手・耐震継手・大口径)【（社）日本水道協会】</v>
      </c>
      <c r="E139" s="574">
        <f>COUNTIF('03技術職員（自動集計）'!$AK$7:$BA$553,D139)</f>
        <v>0</v>
      </c>
      <c r="H139" s="585"/>
      <c r="I139" s="585"/>
      <c r="J139" s="585"/>
    </row>
    <row r="140" spans="2:10" ht="15.75" customHeight="1">
      <c r="B140" s="584"/>
      <c r="C140" s="590"/>
      <c r="D140" s="573"/>
      <c r="E140" s="574"/>
      <c r="J140" s="57"/>
    </row>
    <row r="141" spans="2:10" ht="15.75" customHeight="1">
      <c r="B141" s="584"/>
      <c r="C141" s="92">
        <f>IF(OR('03技術職員（自動集計）'!BO198="",'03技術職員（自動集計）'!BO198=0),"",'03技術職員（自動集計）'!BO198)</f>
        <v>917</v>
      </c>
      <c r="D141" s="103" t="str">
        <f>IF(OR('03技術職員（自動集計）'!BQ198="",'03技術職員（自動集計）'!BQ198=0),"",'03技術職員（自動集計）'!BQ198)</f>
        <v>給水装置工事配管技能者</v>
      </c>
      <c r="E141" s="104">
        <f>COUNTIF('03技術職員（自動集計）'!$AK$7:$BA$553,D141)</f>
        <v>0</v>
      </c>
      <c r="J141" s="57"/>
    </row>
    <row r="142" spans="2:10" ht="15.75" customHeight="1">
      <c r="B142" s="584"/>
      <c r="C142" s="92">
        <f>IF(OR('03技術職員（自動集計）'!BO199="",'03技術職員（自動集計）'!BO199=0),"",'03技術職員（自動集計）'!BO199)</f>
        <v>918</v>
      </c>
      <c r="D142" s="103" t="str">
        <f>IF(OR('03技術職員（自動集計）'!BQ199="",'03技術職員（自動集計）'!BQ199=0),"",'03技術職員（自動集計）'!BQ199)</f>
        <v>特定化学物質等作業主任者</v>
      </c>
      <c r="E142" s="104">
        <f>COUNTIF('03技術職員（自動集計）'!$AK$7:$BA$553,D142)</f>
        <v>0</v>
      </c>
      <c r="J142" s="57"/>
    </row>
    <row r="143" spans="2:10" ht="15.75" customHeight="1">
      <c r="B143" s="584"/>
      <c r="C143" s="92">
        <f>IF(OR('03技術職員（自動集計）'!BO200="",'03技術職員（自動集計）'!BO200=0),"",'03技術職員（自動集計）'!BO200)</f>
        <v>919</v>
      </c>
      <c r="D143" s="103" t="str">
        <f>IF(OR('03技術職員（自動集計）'!BQ200="",'03技術職員（自動集計）'!BQ200=0),"",'03技術職員（自動集計）'!BQ200)</f>
        <v>特別管理産業廃棄物管理責任者</v>
      </c>
      <c r="E143" s="104">
        <f>COUNTIF('03技術職員（自動集計）'!$AK$7:$BA$553,D143)</f>
        <v>0</v>
      </c>
      <c r="J143" s="57"/>
    </row>
    <row r="144" spans="2:10" ht="15.75" customHeight="1">
      <c r="B144" s="584"/>
      <c r="C144" s="92">
        <f>IF(OR('03技術職員（自動集計）'!BO201="",'03技術職員（自動集計）'!BO201=0),"",'03技術職員（自動集計）'!BO201)</f>
        <v>920</v>
      </c>
      <c r="D144" s="103" t="str">
        <f>IF(OR('03技術職員（自動集計）'!BQ201="",'03技術職員（自動集計）'!BQ201=0),"",'03技術職員（自動集計）'!BQ201)</f>
        <v>水道施設管理技士</v>
      </c>
      <c r="E144" s="104">
        <f>COUNTIF('03技術職員（自動集計）'!$AK$7:$BA$553,D144)</f>
        <v>0</v>
      </c>
      <c r="J144" s="57"/>
    </row>
    <row r="145" spans="2:10" ht="15.75" customHeight="1">
      <c r="B145" s="584"/>
      <c r="C145" s="92">
        <f>IF(OR('03技術職員（自動集計）'!BO202="",'03技術職員（自動集計）'!BO202=0),"",'03技術職員（自動集計）'!BO202)</f>
        <v>921</v>
      </c>
      <c r="D145" s="103" t="str">
        <f>IF(OR('03技術職員（自動集計）'!BQ202="",'03技術職員（自動集計）'!BQ202=0),"",'03技術職員（自動集計）'!BQ202)</f>
        <v>街路樹剪定士</v>
      </c>
      <c r="E145" s="104">
        <f>COUNTIF('03技術職員（自動集計）'!$AK$7:$BA$553,D145)</f>
        <v>1</v>
      </c>
      <c r="J145" s="57"/>
    </row>
    <row r="146" spans="2:10" ht="15.75" customHeight="1">
      <c r="B146" s="584"/>
      <c r="C146" s="92">
        <f>IF(OR('03技術職員（自動集計）'!BO203="",'03技術職員（自動集計）'!BO203=0),"",'03技術職員（自動集計）'!BO203)</f>
        <v>922</v>
      </c>
      <c r="D146" s="103" t="str">
        <f>IF(OR('03技術職員（自動集計）'!BQ203="",'03技術職員（自動集計）'!BQ203=0),"",'03技術職員（自動集計）'!BQ203)</f>
        <v>農薬指導士</v>
      </c>
      <c r="E146" s="104">
        <f>COUNTIF('03技術職員（自動集計）'!$AK$7:$BA$553,D146)</f>
        <v>0</v>
      </c>
      <c r="J146" s="57"/>
    </row>
    <row r="147" spans="2:10" ht="15.75" customHeight="1">
      <c r="B147" s="584"/>
      <c r="C147" s="92">
        <f>IF(OR('03技術職員（自動集計）'!BO204="",'03技術職員（自動集計）'!BO204=0),"",'03技術職員（自動集計）'!BO204)</f>
        <v>923</v>
      </c>
      <c r="D147" s="103" t="str">
        <f>IF(OR('03技術職員（自動集計）'!BQ204="",'03技術職員（自動集計）'!BQ204=0),"",'03技術職員（自動集計）'!BQ204)</f>
        <v>破砕・リサイクル施設技術管理士</v>
      </c>
      <c r="E147" s="104">
        <f>COUNTIF('03技術職員（自動集計）'!$AK$7:$BA$553,D147)</f>
        <v>0</v>
      </c>
      <c r="J147" s="57"/>
    </row>
    <row r="148" spans="2:10" ht="15.75" customHeight="1">
      <c r="B148" s="584"/>
      <c r="C148" s="92">
        <f>IF(OR('03技術職員（自動集計）'!BO205="",'03技術職員（自動集計）'!BO205=0),"",'03技術職員（自動集計）'!BO205)</f>
        <v>924</v>
      </c>
      <c r="D148" s="103" t="str">
        <f>IF(OR('03技術職員（自動集計）'!BQ205="",'03技術職員（自動集計）'!BQ205=0),"",'03技術職員（自動集計）'!BQ205)</f>
        <v>職業訓練指導員</v>
      </c>
      <c r="E148" s="104">
        <f>COUNTIF('03技術職員（自動集計）'!$AK$7:$BA$553,D148)</f>
        <v>0</v>
      </c>
      <c r="J148" s="57"/>
    </row>
    <row r="149" spans="2:10" ht="15.75" customHeight="1">
      <c r="B149" s="584"/>
      <c r="C149" s="553" t="str">
        <f>IF(OR('03技術職員（自動集計）'!BO206="",'03技術職員（自動集計）'!BO206=0),"",'03技術職員（自動集計）'!BO206)</f>
        <v>925</v>
      </c>
      <c r="D149" s="575" t="str">
        <f>IF(OR('03技術職員（自動集計）'!BQ206="",'03技術職員（自動集計）'!BQ206=0),"",'03技術職員（自動集計）'!BQ206)</f>
        <v>水道配水用ポリエチレン管・継手・施工講習受講証【ＰＯＬＩＴＥＣ】</v>
      </c>
      <c r="E149" s="557">
        <f>COUNTIF('03技術職員（自動集計）'!$AK$7:$BA$553,D149)</f>
        <v>0</v>
      </c>
      <c r="J149" s="57"/>
    </row>
    <row r="150" spans="2:10" ht="15.75" customHeight="1">
      <c r="B150" s="584"/>
      <c r="C150" s="554"/>
      <c r="D150" s="576"/>
      <c r="E150" s="558"/>
      <c r="J150" s="57"/>
    </row>
    <row r="151" spans="2:10" ht="15.75" customHeight="1">
      <c r="B151" s="584"/>
      <c r="C151" s="553" t="str">
        <f>IF(OR('03技術職員（自動集計）'!BO207="",'03技術職員（自動集計）'!BO207=0),"",'03技術職員（自動集計）'!BO207)</f>
        <v>926</v>
      </c>
      <c r="D151" s="555" t="str">
        <f>IF(OR('03技術職員（自動集計）'!BQ207="",'03技術職員（自動集計）'!BQ207=0),"",'03技術職員（自動集計）'!BQ207)</f>
        <v>継手接合研修会受講者（ＮＳ形・ＧＸ形・φ450mm以下）【日本ﾀﾞｸﾀｲﾙ鉄管協会】</v>
      </c>
      <c r="E151" s="557">
        <f>COUNTIF('03技術職員（自動集計）'!$AK$7:$BA$553,D151)</f>
        <v>1</v>
      </c>
      <c r="J151" s="57"/>
    </row>
    <row r="152" spans="2:10" ht="15.75" customHeight="1">
      <c r="B152" s="584"/>
      <c r="C152" s="554"/>
      <c r="D152" s="556"/>
      <c r="E152" s="558"/>
      <c r="J152" s="57"/>
    </row>
    <row r="153" spans="2:10" ht="15.75" customHeight="1">
      <c r="B153" s="584"/>
      <c r="C153" s="553" t="str">
        <f>IF(OR('03技術職員（自動集計）'!BO208="",'03技術職員（自動集計）'!BO208=0),"",'03技術職員（自動集計）'!BO208)</f>
        <v>927</v>
      </c>
      <c r="D153" s="555" t="str">
        <f>IF(OR('03技術職員（自動集計）'!BQ208="",'03技術職員（自動集計）'!BQ208=0),"",'03技術職員（自動集計）'!BQ208)</f>
        <v>継手接合研修会受講者（ＮＳ形・φ500mm以上）【日本ﾀﾞｸﾀｲﾙ鉄管協会】</v>
      </c>
      <c r="E153" s="557">
        <f>COUNTIF('03技術職員（自動集計）'!$AK$7:$BA$553,D153)</f>
        <v>0</v>
      </c>
      <c r="J153" s="57"/>
    </row>
    <row r="154" spans="2:10" ht="15.75" customHeight="1">
      <c r="B154" s="584"/>
      <c r="C154" s="554"/>
      <c r="D154" s="556"/>
      <c r="E154" s="558"/>
      <c r="J154" s="57"/>
    </row>
    <row r="155" spans="2:10" ht="15.75" customHeight="1">
      <c r="B155" s="584"/>
      <c r="C155" s="93" t="str">
        <f>IF(OR('03技術職員（自動集計）'!BO209="",'03技術職員（自動集計）'!BO209=0),"",'03技術職員（自動集計）'!BO209)</f>
        <v/>
      </c>
      <c r="D155" s="103" t="str">
        <f>IF(OR('03技術職員（自動集計）'!BQ217="",'03技術職員（自動集計）'!BQ217=0),"",'03技術職員（自動集計）'!BQ217)</f>
        <v/>
      </c>
      <c r="E155" s="104">
        <f>IF(OR(D155=0,D155=""),0,COUNTIF('03技術職員（自動集計）'!$AK$7:$BA$553,D155))</f>
        <v>0</v>
      </c>
      <c r="J155" s="57"/>
    </row>
    <row r="156" spans="2:10" ht="15.75" customHeight="1">
      <c r="B156" s="584"/>
      <c r="C156" s="93" t="str">
        <f>IF(OR('03技術職員（自動集計）'!BO210="",'03技術職員（自動集計）'!BO210=0),"",'03技術職員（自動集計）'!BO210)</f>
        <v/>
      </c>
      <c r="D156" s="103" t="str">
        <f>IF(OR('03技術職員（自動集計）'!BQ218="",'03技術職員（自動集計）'!BQ218=0),"",'03技術職員（自動集計）'!BQ218)</f>
        <v/>
      </c>
      <c r="E156" s="104">
        <f>IF(OR(D156=0,D156=""),0,COUNTIF('03技術職員（自動集計）'!$AK$7:$BA$553,D156))</f>
        <v>0</v>
      </c>
      <c r="J156" s="57"/>
    </row>
    <row r="157" spans="2:10" ht="15.75" customHeight="1" thickBot="1">
      <c r="B157" s="584"/>
      <c r="C157" s="105" t="str">
        <f>IF(OR('03技術職員（自動集計）'!BO211="",'03技術職員（自動集計）'!BO211=0),"",'03技術職員（自動集計）'!BO211)</f>
        <v/>
      </c>
      <c r="D157" s="106" t="str">
        <f>IF(OR('03技術職員（自動集計）'!BQ219="",'03技術職員（自動集計）'!BQ219=0),"",'03技術職員（自動集計）'!BQ219)</f>
        <v/>
      </c>
      <c r="E157" s="104">
        <f>IF(OR(D157=0,D157=""),0,COUNTIF('03技術職員（自動集計）'!$AK$7:$BA$553,D157))</f>
        <v>0</v>
      </c>
      <c r="J157" s="57"/>
    </row>
    <row r="158" spans="2:10">
      <c r="B158" s="559" t="s">
        <v>610</v>
      </c>
      <c r="C158" s="560"/>
      <c r="D158" s="561"/>
      <c r="E158" s="565">
        <f>SUM(E123:E157)</f>
        <v>2</v>
      </c>
      <c r="J158" s="57"/>
    </row>
    <row r="159" spans="2:10">
      <c r="B159" s="562"/>
      <c r="C159" s="563"/>
      <c r="D159" s="564"/>
      <c r="E159" s="566"/>
      <c r="J159" s="57"/>
    </row>
    <row r="160" spans="2:10">
      <c r="B160" s="567" t="s">
        <v>611</v>
      </c>
      <c r="C160" s="568"/>
      <c r="D160" s="568"/>
      <c r="E160" s="571">
        <f>J94+E158</f>
        <v>8</v>
      </c>
      <c r="J160" s="57"/>
    </row>
    <row r="161" spans="1:10" ht="14.25" thickBot="1">
      <c r="B161" s="569"/>
      <c r="C161" s="570"/>
      <c r="D161" s="570"/>
      <c r="E161" s="572"/>
      <c r="J161" s="57"/>
    </row>
    <row r="162" spans="1:10">
      <c r="E162" s="57"/>
      <c r="J162" s="57"/>
    </row>
    <row r="163" spans="1:10">
      <c r="A163" s="552" t="s">
        <v>228</v>
      </c>
      <c r="B163" s="552"/>
      <c r="E163" s="57"/>
      <c r="J163" s="57"/>
    </row>
    <row r="164" spans="1:10">
      <c r="A164" s="230"/>
      <c r="E164" s="57"/>
      <c r="J164" s="57"/>
    </row>
    <row r="165" spans="1:10">
      <c r="A165" s="231"/>
      <c r="B165" s="25" t="s">
        <v>596</v>
      </c>
      <c r="C165" s="107"/>
      <c r="D165" s="107"/>
      <c r="E165" s="108"/>
      <c r="J165" s="57"/>
    </row>
    <row r="166" spans="1:10">
      <c r="A166" s="231"/>
      <c r="B166" s="25" t="s">
        <v>597</v>
      </c>
      <c r="C166" s="107"/>
      <c r="D166" s="107"/>
      <c r="E166" s="108"/>
      <c r="J166" s="57"/>
    </row>
    <row r="167" spans="1:10">
      <c r="B167" s="25"/>
      <c r="C167" s="54"/>
      <c r="D167" s="107"/>
      <c r="E167" s="108"/>
      <c r="J167" s="57"/>
    </row>
    <row r="168" spans="1:10">
      <c r="B168" s="25"/>
      <c r="C168" s="54"/>
      <c r="D168" s="107"/>
      <c r="E168" s="108"/>
      <c r="J168" s="57"/>
    </row>
    <row r="169" spans="1:10">
      <c r="B169" s="25"/>
      <c r="C169" s="54"/>
      <c r="D169" s="107"/>
      <c r="E169" s="108"/>
      <c r="J169" s="57"/>
    </row>
    <row r="170" spans="1:10">
      <c r="E170" s="57"/>
      <c r="J170" s="57"/>
    </row>
    <row r="171" spans="1:10">
      <c r="A171" s="25" t="s">
        <v>229</v>
      </c>
      <c r="E171" s="57"/>
      <c r="J171" s="57"/>
    </row>
  </sheetData>
  <mergeCells count="149">
    <mergeCell ref="B3:C3"/>
    <mergeCell ref="G3:H3"/>
    <mergeCell ref="I3:K3"/>
    <mergeCell ref="A5:K5"/>
    <mergeCell ref="B9:B26"/>
    <mergeCell ref="G9:G57"/>
    <mergeCell ref="H15:H16"/>
    <mergeCell ref="I15:I16"/>
    <mergeCell ref="J15:J16"/>
    <mergeCell ref="H17:H18"/>
    <mergeCell ref="B30:B31"/>
    <mergeCell ref="B34:B35"/>
    <mergeCell ref="C34:C35"/>
    <mergeCell ref="D34:D35"/>
    <mergeCell ref="E34:E35"/>
    <mergeCell ref="B36:B37"/>
    <mergeCell ref="I17:I18"/>
    <mergeCell ref="J17:J18"/>
    <mergeCell ref="B27:B29"/>
    <mergeCell ref="H28:H29"/>
    <mergeCell ref="I28:I29"/>
    <mergeCell ref="J28:J29"/>
    <mergeCell ref="C52:C53"/>
    <mergeCell ref="D52:D53"/>
    <mergeCell ref="E52:E53"/>
    <mergeCell ref="H37:H38"/>
    <mergeCell ref="I37:I38"/>
    <mergeCell ref="J37:J38"/>
    <mergeCell ref="B38:B57"/>
    <mergeCell ref="H48:H49"/>
    <mergeCell ref="I48:I49"/>
    <mergeCell ref="J48:J49"/>
    <mergeCell ref="C50:C51"/>
    <mergeCell ref="D50:D51"/>
    <mergeCell ref="E50:E51"/>
    <mergeCell ref="H54:H55"/>
    <mergeCell ref="I54:I55"/>
    <mergeCell ref="J54:J55"/>
    <mergeCell ref="H56:H57"/>
    <mergeCell ref="I56:I57"/>
    <mergeCell ref="J56:J57"/>
    <mergeCell ref="H50:H51"/>
    <mergeCell ref="I50:I51"/>
    <mergeCell ref="J50:J51"/>
    <mergeCell ref="B61:C61"/>
    <mergeCell ref="G61:H61"/>
    <mergeCell ref="I61:K61"/>
    <mergeCell ref="A63:K63"/>
    <mergeCell ref="B67:B72"/>
    <mergeCell ref="G67:G91"/>
    <mergeCell ref="H67:H68"/>
    <mergeCell ref="I67:I68"/>
    <mergeCell ref="J67:J68"/>
    <mergeCell ref="H70:H71"/>
    <mergeCell ref="I70:I71"/>
    <mergeCell ref="J70:J71"/>
    <mergeCell ref="H72:H73"/>
    <mergeCell ref="I72:I73"/>
    <mergeCell ref="J72:J73"/>
    <mergeCell ref="B73:B75"/>
    <mergeCell ref="H74:H75"/>
    <mergeCell ref="I74:I75"/>
    <mergeCell ref="J74:J75"/>
    <mergeCell ref="H76:H77"/>
    <mergeCell ref="I76:I77"/>
    <mergeCell ref="J76:J77"/>
    <mergeCell ref="B77:B96"/>
    <mergeCell ref="C78:C79"/>
    <mergeCell ref="D78:D79"/>
    <mergeCell ref="E78:E79"/>
    <mergeCell ref="C80:C81"/>
    <mergeCell ref="D80:D81"/>
    <mergeCell ref="E80:E81"/>
    <mergeCell ref="H82:H83"/>
    <mergeCell ref="I82:I83"/>
    <mergeCell ref="J82:J83"/>
    <mergeCell ref="C84:C85"/>
    <mergeCell ref="D84:D85"/>
    <mergeCell ref="E84:E85"/>
    <mergeCell ref="H84:H85"/>
    <mergeCell ref="I84:I85"/>
    <mergeCell ref="J84:J85"/>
    <mergeCell ref="H86:H87"/>
    <mergeCell ref="I86:I87"/>
    <mergeCell ref="J86:J87"/>
    <mergeCell ref="C87:C88"/>
    <mergeCell ref="D87:D88"/>
    <mergeCell ref="E87:E88"/>
    <mergeCell ref="H88:H89"/>
    <mergeCell ref="I88:I89"/>
    <mergeCell ref="J88:J89"/>
    <mergeCell ref="H90:H91"/>
    <mergeCell ref="I90:I91"/>
    <mergeCell ref="J90:J91"/>
    <mergeCell ref="C93:C94"/>
    <mergeCell ref="D93:D94"/>
    <mergeCell ref="E93:E94"/>
    <mergeCell ref="G94:I95"/>
    <mergeCell ref="J94:J95"/>
    <mergeCell ref="C95:C96"/>
    <mergeCell ref="D95:D96"/>
    <mergeCell ref="G101:J112"/>
    <mergeCell ref="C102:C103"/>
    <mergeCell ref="D102:D103"/>
    <mergeCell ref="E102:E103"/>
    <mergeCell ref="C104:C105"/>
    <mergeCell ref="D104:D105"/>
    <mergeCell ref="E104:E105"/>
    <mergeCell ref="E95:E96"/>
    <mergeCell ref="C97:C98"/>
    <mergeCell ref="D97:D98"/>
    <mergeCell ref="E97:E98"/>
    <mergeCell ref="C100:C101"/>
    <mergeCell ref="B106:B113"/>
    <mergeCell ref="C107:C108"/>
    <mergeCell ref="D107:D108"/>
    <mergeCell ref="E107:E108"/>
    <mergeCell ref="C111:C112"/>
    <mergeCell ref="D111:D112"/>
    <mergeCell ref="E111:E112"/>
    <mergeCell ref="D100:D101"/>
    <mergeCell ref="E100:E101"/>
    <mergeCell ref="B97:B105"/>
    <mergeCell ref="B117:C117"/>
    <mergeCell ref="G117:H117"/>
    <mergeCell ref="I117:K117"/>
    <mergeCell ref="A119:K119"/>
    <mergeCell ref="B123:B157"/>
    <mergeCell ref="H123:J139"/>
    <mergeCell ref="C137:C138"/>
    <mergeCell ref="D137:D138"/>
    <mergeCell ref="E137:E138"/>
    <mergeCell ref="C139:C140"/>
    <mergeCell ref="A163:B163"/>
    <mergeCell ref="C153:C154"/>
    <mergeCell ref="D153:D154"/>
    <mergeCell ref="E153:E154"/>
    <mergeCell ref="B158:D159"/>
    <mergeCell ref="E158:E159"/>
    <mergeCell ref="B160:D161"/>
    <mergeCell ref="E160:E161"/>
    <mergeCell ref="D139:D140"/>
    <mergeCell ref="E139:E140"/>
    <mergeCell ref="C149:C150"/>
    <mergeCell ref="D149:D150"/>
    <mergeCell ref="E149:E150"/>
    <mergeCell ref="C151:C152"/>
    <mergeCell ref="D151:D152"/>
    <mergeCell ref="E151:E152"/>
  </mergeCells>
  <phoneticPr fontId="4"/>
  <printOptions horizontalCentered="1"/>
  <pageMargins left="0.55118110236220474" right="0" top="0.35433070866141736" bottom="0.11811023622047245" header="0.31496062992125984" footer="0.31496062992125984"/>
  <pageSetup paperSize="9" scale="98" orientation="portrait" cellComments="asDisplayed" r:id="rId1"/>
  <rowBreaks count="2" manualBreakCount="2">
    <brk id="58" max="10" man="1"/>
    <brk id="114"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BY554"/>
  <sheetViews>
    <sheetView showZeros="0" topLeftCell="A4" zoomScaleNormal="100" zoomScaleSheetLayoutView="90" workbookViewId="0">
      <selection activeCell="Y24" sqref="Y24:AF24"/>
    </sheetView>
  </sheetViews>
  <sheetFormatPr defaultRowHeight="15.95" customHeight="1"/>
  <cols>
    <col min="1" max="2" width="1.625" style="191" customWidth="1"/>
    <col min="3" max="4" width="1.625" style="194" customWidth="1"/>
    <col min="5" max="12" width="1.375" style="118" customWidth="1"/>
    <col min="13" max="32" width="1.5" style="118" customWidth="1"/>
    <col min="33" max="53" width="1.625" style="118" customWidth="1"/>
    <col min="54" max="56" width="2.25" style="118" customWidth="1"/>
    <col min="57" max="64" width="1.5" style="118" customWidth="1"/>
    <col min="65" max="65" width="1.625" style="118" customWidth="1"/>
    <col min="66" max="66" width="4.625" style="118" customWidth="1"/>
    <col min="67" max="67" width="9" style="118"/>
    <col min="68" max="68" width="17.25" style="118" customWidth="1"/>
    <col min="69" max="69" width="76.5" style="118" customWidth="1"/>
    <col min="70" max="16384" width="9" style="118"/>
  </cols>
  <sheetData>
    <row r="1" spans="1:77" s="117" customFormat="1" ht="15.95" customHeight="1">
      <c r="A1" s="109" t="s">
        <v>230</v>
      </c>
      <c r="B1" s="109"/>
      <c r="C1" s="110"/>
      <c r="D1" s="110"/>
      <c r="E1" s="111"/>
      <c r="F1" s="111"/>
      <c r="G1" s="111"/>
      <c r="H1" s="111"/>
      <c r="I1" s="111"/>
      <c r="J1" s="111"/>
      <c r="K1" s="111"/>
      <c r="L1" s="111"/>
      <c r="M1" s="109"/>
      <c r="N1" s="109"/>
      <c r="O1" s="109"/>
      <c r="P1" s="109"/>
      <c r="Q1" s="109"/>
      <c r="R1" s="769" t="s">
        <v>231</v>
      </c>
      <c r="S1" s="770"/>
      <c r="T1" s="770"/>
      <c r="U1" s="770"/>
      <c r="V1" s="770"/>
      <c r="W1" s="770"/>
      <c r="X1" s="770"/>
      <c r="Y1" s="771"/>
      <c r="Z1" s="769">
        <f>'01申請書(3枚)'!AG27</f>
        <v>0</v>
      </c>
      <c r="AA1" s="770"/>
      <c r="AB1" s="770"/>
      <c r="AC1" s="770"/>
      <c r="AD1" s="770"/>
      <c r="AE1" s="770"/>
      <c r="AF1" s="770"/>
      <c r="AG1" s="771"/>
      <c r="AH1" s="112"/>
      <c r="AI1" s="112"/>
      <c r="AJ1" s="112"/>
      <c r="AK1" s="769" t="s">
        <v>232</v>
      </c>
      <c r="AL1" s="770"/>
      <c r="AM1" s="770"/>
      <c r="AN1" s="770"/>
      <c r="AO1" s="770"/>
      <c r="AP1" s="770"/>
      <c r="AQ1" s="770"/>
      <c r="AR1" s="771"/>
      <c r="AS1" s="775" t="str">
        <f>IF('01申請書(3枚)'!J84&lt;&gt;"",'01申請書(3枚)'!J84,'01申請書(3枚)'!J20&amp;"")</f>
        <v>霧島工務店株式会社</v>
      </c>
      <c r="AT1" s="776"/>
      <c r="AU1" s="776"/>
      <c r="AV1" s="776"/>
      <c r="AW1" s="776"/>
      <c r="AX1" s="776"/>
      <c r="AY1" s="776"/>
      <c r="AZ1" s="776"/>
      <c r="BA1" s="776"/>
      <c r="BB1" s="776"/>
      <c r="BC1" s="776"/>
      <c r="BD1" s="776"/>
      <c r="BE1" s="776"/>
      <c r="BF1" s="776"/>
      <c r="BG1" s="776"/>
      <c r="BH1" s="777"/>
      <c r="BI1" s="778" t="s">
        <v>233</v>
      </c>
      <c r="BJ1" s="778"/>
      <c r="BK1" s="778"/>
      <c r="BL1" s="778"/>
      <c r="BM1" s="113"/>
      <c r="BN1" s="113"/>
      <c r="BO1" s="114" t="s">
        <v>234</v>
      </c>
      <c r="BP1" s="115"/>
      <c r="BQ1" s="115"/>
      <c r="BR1" s="115"/>
      <c r="BS1" s="116"/>
      <c r="BT1" s="116"/>
      <c r="BU1" s="116"/>
      <c r="BV1" s="116"/>
      <c r="BW1" s="116"/>
      <c r="BX1" s="116"/>
      <c r="BY1" s="113"/>
    </row>
    <row r="2" spans="1:77" s="117" customFormat="1" ht="15.95" customHeight="1">
      <c r="A2" s="118"/>
      <c r="B2" s="118"/>
      <c r="C2" s="119"/>
      <c r="D2" s="119"/>
      <c r="BI2" s="109"/>
      <c r="BJ2" s="109"/>
      <c r="BK2" s="109"/>
      <c r="BL2" s="109"/>
      <c r="BM2" s="120"/>
      <c r="BN2" s="120"/>
      <c r="BO2" s="115"/>
      <c r="BP2" s="115"/>
      <c r="BQ2" s="115"/>
      <c r="BR2" s="115"/>
      <c r="BS2" s="121"/>
      <c r="BT2" s="121"/>
      <c r="BU2" s="121"/>
      <c r="BV2" s="121"/>
      <c r="BW2" s="121"/>
      <c r="BX2" s="121"/>
      <c r="BY2" s="120"/>
    </row>
    <row r="3" spans="1:77" s="117" customFormat="1" ht="15.95" customHeight="1">
      <c r="A3" s="122"/>
      <c r="B3" s="123"/>
      <c r="C3" s="779" t="s">
        <v>235</v>
      </c>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79"/>
      <c r="AR3" s="779"/>
      <c r="AS3" s="779"/>
      <c r="AT3" s="779"/>
      <c r="AU3" s="779"/>
      <c r="AV3" s="779"/>
      <c r="AW3" s="779"/>
      <c r="AX3" s="779"/>
      <c r="AY3" s="779"/>
      <c r="AZ3" s="779"/>
      <c r="BA3" s="779"/>
      <c r="BB3" s="779"/>
      <c r="BC3" s="779"/>
      <c r="BD3" s="779"/>
      <c r="BE3" s="779"/>
      <c r="BF3" s="779"/>
      <c r="BG3" s="779"/>
      <c r="BH3" s="779"/>
      <c r="BI3" s="779"/>
      <c r="BJ3" s="779"/>
      <c r="BK3" s="779"/>
      <c r="BL3" s="779"/>
      <c r="BM3" s="124"/>
      <c r="BN3" s="125"/>
      <c r="BO3" s="126" t="s">
        <v>236</v>
      </c>
      <c r="BP3" s="127"/>
      <c r="BQ3" s="115"/>
      <c r="BR3" s="115"/>
      <c r="BS3" s="128"/>
      <c r="BT3" s="128"/>
      <c r="BU3" s="128"/>
      <c r="BV3" s="128"/>
      <c r="BW3" s="128"/>
      <c r="BX3" s="128"/>
      <c r="BY3" s="125"/>
    </row>
    <row r="4" spans="1:77" s="117" customFormat="1" ht="15.95" customHeight="1" thickBot="1">
      <c r="A4" s="122"/>
      <c r="B4" s="123"/>
      <c r="C4" s="129"/>
      <c r="D4" s="129"/>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24"/>
      <c r="BN4" s="125"/>
      <c r="BO4" s="126" t="s">
        <v>237</v>
      </c>
      <c r="BP4" s="114"/>
      <c r="BQ4" s="131"/>
      <c r="BR4" s="131"/>
      <c r="BS4" s="131"/>
      <c r="BT4" s="132"/>
      <c r="BU4" s="132"/>
      <c r="BV4" s="132"/>
      <c r="BW4" s="132"/>
      <c r="BX4" s="132"/>
      <c r="BY4" s="133"/>
    </row>
    <row r="5" spans="1:77" s="137" customFormat="1" ht="15.95" customHeight="1">
      <c r="A5" s="134"/>
      <c r="B5" s="134"/>
      <c r="C5" s="751" t="s">
        <v>3</v>
      </c>
      <c r="D5" s="752"/>
      <c r="E5" s="829" t="s">
        <v>238</v>
      </c>
      <c r="F5" s="830"/>
      <c r="G5" s="830"/>
      <c r="H5" s="830"/>
      <c r="I5" s="830"/>
      <c r="J5" s="830"/>
      <c r="K5" s="830"/>
      <c r="L5" s="831"/>
      <c r="M5" s="761" t="s">
        <v>239</v>
      </c>
      <c r="N5" s="762"/>
      <c r="O5" s="762"/>
      <c r="P5" s="762"/>
      <c r="Q5" s="762"/>
      <c r="R5" s="762"/>
      <c r="S5" s="762"/>
      <c r="T5" s="762"/>
      <c r="U5" s="762"/>
      <c r="V5" s="762"/>
      <c r="W5" s="762"/>
      <c r="X5" s="763"/>
      <c r="Y5" s="761" t="s">
        <v>240</v>
      </c>
      <c r="Z5" s="762"/>
      <c r="AA5" s="762"/>
      <c r="AB5" s="762"/>
      <c r="AC5" s="762"/>
      <c r="AD5" s="762"/>
      <c r="AE5" s="762"/>
      <c r="AF5" s="763"/>
      <c r="AG5" s="745" t="s">
        <v>241</v>
      </c>
      <c r="AH5" s="746"/>
      <c r="AI5" s="746"/>
      <c r="AJ5" s="767"/>
      <c r="AK5" s="745" t="s">
        <v>242</v>
      </c>
      <c r="AL5" s="746"/>
      <c r="AM5" s="746"/>
      <c r="AN5" s="746"/>
      <c r="AO5" s="746"/>
      <c r="AP5" s="746"/>
      <c r="AQ5" s="746"/>
      <c r="AR5" s="746"/>
      <c r="AS5" s="746"/>
      <c r="AT5" s="746"/>
      <c r="AU5" s="746"/>
      <c r="AV5" s="746"/>
      <c r="AW5" s="746"/>
      <c r="AX5" s="746"/>
      <c r="AY5" s="746"/>
      <c r="AZ5" s="746"/>
      <c r="BA5" s="767"/>
      <c r="BB5" s="739" t="s">
        <v>243</v>
      </c>
      <c r="BC5" s="740"/>
      <c r="BD5" s="741"/>
      <c r="BE5" s="761" t="s">
        <v>244</v>
      </c>
      <c r="BF5" s="762"/>
      <c r="BG5" s="762"/>
      <c r="BH5" s="762"/>
      <c r="BI5" s="762"/>
      <c r="BJ5" s="762"/>
      <c r="BK5" s="762"/>
      <c r="BL5" s="827"/>
      <c r="BM5" s="135"/>
      <c r="BN5" s="136"/>
      <c r="BO5" s="126" t="s">
        <v>245</v>
      </c>
      <c r="BP5" s="114"/>
      <c r="BQ5" s="131"/>
      <c r="BR5" s="131"/>
      <c r="BS5" s="131"/>
      <c r="BT5" s="132"/>
      <c r="BU5" s="132"/>
      <c r="BV5" s="132"/>
      <c r="BW5" s="132"/>
      <c r="BX5" s="132"/>
      <c r="BY5" s="133"/>
    </row>
    <row r="6" spans="1:77" s="137" customFormat="1" ht="15.95" customHeight="1">
      <c r="A6" s="134"/>
      <c r="B6" s="134"/>
      <c r="C6" s="753"/>
      <c r="D6" s="754"/>
      <c r="E6" s="832"/>
      <c r="F6" s="833"/>
      <c r="G6" s="833"/>
      <c r="H6" s="833"/>
      <c r="I6" s="833"/>
      <c r="J6" s="833"/>
      <c r="K6" s="833"/>
      <c r="L6" s="834"/>
      <c r="M6" s="764"/>
      <c r="N6" s="765"/>
      <c r="O6" s="765"/>
      <c r="P6" s="765"/>
      <c r="Q6" s="765"/>
      <c r="R6" s="765"/>
      <c r="S6" s="765"/>
      <c r="T6" s="765"/>
      <c r="U6" s="765"/>
      <c r="V6" s="765"/>
      <c r="W6" s="765"/>
      <c r="X6" s="766"/>
      <c r="Y6" s="764"/>
      <c r="Z6" s="765"/>
      <c r="AA6" s="765"/>
      <c r="AB6" s="765"/>
      <c r="AC6" s="765"/>
      <c r="AD6" s="765"/>
      <c r="AE6" s="765"/>
      <c r="AF6" s="766"/>
      <c r="AG6" s="748"/>
      <c r="AH6" s="749"/>
      <c r="AI6" s="749"/>
      <c r="AJ6" s="768"/>
      <c r="AK6" s="748"/>
      <c r="AL6" s="749"/>
      <c r="AM6" s="749"/>
      <c r="AN6" s="749"/>
      <c r="AO6" s="749"/>
      <c r="AP6" s="749"/>
      <c r="AQ6" s="749"/>
      <c r="AR6" s="749"/>
      <c r="AS6" s="749"/>
      <c r="AT6" s="749"/>
      <c r="AU6" s="749"/>
      <c r="AV6" s="749"/>
      <c r="AW6" s="749"/>
      <c r="AX6" s="749"/>
      <c r="AY6" s="749"/>
      <c r="AZ6" s="749"/>
      <c r="BA6" s="768"/>
      <c r="BB6" s="742"/>
      <c r="BC6" s="743"/>
      <c r="BD6" s="744"/>
      <c r="BE6" s="764"/>
      <c r="BF6" s="765"/>
      <c r="BG6" s="765"/>
      <c r="BH6" s="765"/>
      <c r="BI6" s="765"/>
      <c r="BJ6" s="765"/>
      <c r="BK6" s="765"/>
      <c r="BL6" s="828"/>
      <c r="BM6" s="135"/>
      <c r="BN6" s="136"/>
      <c r="BO6" s="126" t="s">
        <v>246</v>
      </c>
      <c r="BP6" s="114"/>
      <c r="BQ6" s="114"/>
      <c r="BR6" s="114"/>
      <c r="BS6" s="131"/>
      <c r="BT6" s="132"/>
      <c r="BU6" s="132"/>
      <c r="BV6" s="132"/>
      <c r="BW6" s="132"/>
      <c r="BX6" s="132"/>
      <c r="BY6" s="133"/>
    </row>
    <row r="7" spans="1:77" s="137" customFormat="1" ht="15.95" customHeight="1">
      <c r="A7" s="134"/>
      <c r="B7" s="134"/>
      <c r="C7" s="703">
        <v>1</v>
      </c>
      <c r="D7" s="704"/>
      <c r="E7" s="709"/>
      <c r="F7" s="710"/>
      <c r="G7" s="710"/>
      <c r="H7" s="710"/>
      <c r="I7" s="710"/>
      <c r="J7" s="710"/>
      <c r="K7" s="710"/>
      <c r="L7" s="711"/>
      <c r="M7" s="818" t="s">
        <v>693</v>
      </c>
      <c r="N7" s="819"/>
      <c r="O7" s="819"/>
      <c r="P7" s="819"/>
      <c r="Q7" s="819"/>
      <c r="R7" s="819"/>
      <c r="S7" s="819"/>
      <c r="T7" s="819"/>
      <c r="U7" s="819"/>
      <c r="V7" s="819"/>
      <c r="W7" s="819"/>
      <c r="X7" s="820"/>
      <c r="Y7" s="821">
        <v>20455</v>
      </c>
      <c r="Z7" s="822"/>
      <c r="AA7" s="822"/>
      <c r="AB7" s="822"/>
      <c r="AC7" s="822"/>
      <c r="AD7" s="822"/>
      <c r="AE7" s="822"/>
      <c r="AF7" s="823"/>
      <c r="AG7" s="685" t="str">
        <f t="shared" ref="AG7:AG51" si="0">IF(OR(ISNA(VLOOKUP(AK7,$BQ$42:$BR$223,2,FALSE)),AK7=0,AK7="",AK7="",AK7=" ",AK7="　"),"",VLOOKUP(AK7,$BQ$42:$BR$223,2,FALSE))</f>
        <v>11C</v>
      </c>
      <c r="AH7" s="686"/>
      <c r="AI7" s="686"/>
      <c r="AJ7" s="687"/>
      <c r="AK7" s="688" t="s">
        <v>614</v>
      </c>
      <c r="AL7" s="689"/>
      <c r="AM7" s="689"/>
      <c r="AN7" s="689"/>
      <c r="AO7" s="689"/>
      <c r="AP7" s="689"/>
      <c r="AQ7" s="689"/>
      <c r="AR7" s="689"/>
      <c r="AS7" s="689"/>
      <c r="AT7" s="689"/>
      <c r="AU7" s="689"/>
      <c r="AV7" s="689"/>
      <c r="AW7" s="689"/>
      <c r="AX7" s="689"/>
      <c r="AY7" s="689"/>
      <c r="AZ7" s="689"/>
      <c r="BA7" s="690"/>
      <c r="BB7" s="808"/>
      <c r="BC7" s="808"/>
      <c r="BD7" s="808"/>
      <c r="BE7" s="670">
        <v>32599</v>
      </c>
      <c r="BF7" s="671"/>
      <c r="BG7" s="671"/>
      <c r="BH7" s="671"/>
      <c r="BI7" s="671"/>
      <c r="BJ7" s="671"/>
      <c r="BK7" s="671"/>
      <c r="BL7" s="672"/>
      <c r="BO7" s="126" t="s">
        <v>247</v>
      </c>
      <c r="BP7" s="116"/>
      <c r="BQ7" s="138"/>
      <c r="BR7" s="138"/>
      <c r="BS7" s="128"/>
      <c r="BT7" s="128"/>
      <c r="BU7" s="128"/>
      <c r="BV7" s="128"/>
      <c r="BW7" s="128"/>
      <c r="BX7" s="128"/>
      <c r="BY7" s="133"/>
    </row>
    <row r="8" spans="1:77" s="137" customFormat="1" ht="15.95" customHeight="1">
      <c r="A8" s="134"/>
      <c r="B8" s="139"/>
      <c r="C8" s="705"/>
      <c r="D8" s="706"/>
      <c r="E8" s="712"/>
      <c r="F8" s="713"/>
      <c r="G8" s="713"/>
      <c r="H8" s="713"/>
      <c r="I8" s="713"/>
      <c r="J8" s="713"/>
      <c r="K8" s="713"/>
      <c r="L8" s="714"/>
      <c r="M8" s="809" t="s">
        <v>705</v>
      </c>
      <c r="N8" s="810"/>
      <c r="O8" s="810"/>
      <c r="P8" s="810"/>
      <c r="Q8" s="810"/>
      <c r="R8" s="810"/>
      <c r="S8" s="810"/>
      <c r="T8" s="810"/>
      <c r="U8" s="810"/>
      <c r="V8" s="810"/>
      <c r="W8" s="810"/>
      <c r="X8" s="811"/>
      <c r="Y8" s="824"/>
      <c r="Z8" s="825"/>
      <c r="AA8" s="825"/>
      <c r="AB8" s="825"/>
      <c r="AC8" s="825"/>
      <c r="AD8" s="825"/>
      <c r="AE8" s="825"/>
      <c r="AF8" s="826"/>
      <c r="AG8" s="685">
        <f t="shared" si="0"/>
        <v>228</v>
      </c>
      <c r="AH8" s="686"/>
      <c r="AI8" s="686"/>
      <c r="AJ8" s="687"/>
      <c r="AK8" s="688" t="s">
        <v>709</v>
      </c>
      <c r="AL8" s="689"/>
      <c r="AM8" s="689"/>
      <c r="AN8" s="689"/>
      <c r="AO8" s="689"/>
      <c r="AP8" s="689"/>
      <c r="AQ8" s="689"/>
      <c r="AR8" s="689"/>
      <c r="AS8" s="689"/>
      <c r="AT8" s="689"/>
      <c r="AU8" s="689"/>
      <c r="AV8" s="689"/>
      <c r="AW8" s="689"/>
      <c r="AX8" s="689"/>
      <c r="AY8" s="689"/>
      <c r="AZ8" s="689"/>
      <c r="BA8" s="690"/>
      <c r="BB8" s="688"/>
      <c r="BC8" s="689"/>
      <c r="BD8" s="690"/>
      <c r="BE8" s="673"/>
      <c r="BF8" s="674"/>
      <c r="BG8" s="674"/>
      <c r="BH8" s="674"/>
      <c r="BI8" s="674"/>
      <c r="BJ8" s="674"/>
      <c r="BK8" s="674"/>
      <c r="BL8" s="675"/>
      <c r="BO8" s="126" t="s">
        <v>248</v>
      </c>
      <c r="BP8" s="126"/>
      <c r="BQ8" s="138"/>
      <c r="BR8" s="138"/>
      <c r="BS8" s="128"/>
      <c r="BT8" s="128"/>
      <c r="BU8" s="128"/>
      <c r="BV8" s="128"/>
      <c r="BW8" s="128"/>
      <c r="BX8" s="128"/>
      <c r="BY8" s="117"/>
    </row>
    <row r="9" spans="1:77" s="137" customFormat="1" ht="15.95" customHeight="1">
      <c r="A9" s="134"/>
      <c r="B9" s="134"/>
      <c r="C9" s="734"/>
      <c r="D9" s="735"/>
      <c r="E9" s="736"/>
      <c r="F9" s="737"/>
      <c r="G9" s="737"/>
      <c r="H9" s="737"/>
      <c r="I9" s="737"/>
      <c r="J9" s="737"/>
      <c r="K9" s="737"/>
      <c r="L9" s="738"/>
      <c r="M9" s="812"/>
      <c r="N9" s="813"/>
      <c r="O9" s="813"/>
      <c r="P9" s="813"/>
      <c r="Q9" s="813"/>
      <c r="R9" s="813"/>
      <c r="S9" s="813"/>
      <c r="T9" s="813"/>
      <c r="U9" s="813"/>
      <c r="V9" s="813"/>
      <c r="W9" s="813"/>
      <c r="X9" s="814"/>
      <c r="Y9" s="815">
        <v>67</v>
      </c>
      <c r="Z9" s="816"/>
      <c r="AA9" s="816"/>
      <c r="AB9" s="816"/>
      <c r="AC9" s="816"/>
      <c r="AD9" s="816"/>
      <c r="AE9" s="816"/>
      <c r="AF9" s="817"/>
      <c r="AG9" s="685">
        <f t="shared" si="0"/>
        <v>129</v>
      </c>
      <c r="AH9" s="686"/>
      <c r="AI9" s="686"/>
      <c r="AJ9" s="687"/>
      <c r="AK9" s="688" t="s">
        <v>710</v>
      </c>
      <c r="AL9" s="689"/>
      <c r="AM9" s="689"/>
      <c r="AN9" s="689"/>
      <c r="AO9" s="689"/>
      <c r="AP9" s="689"/>
      <c r="AQ9" s="689"/>
      <c r="AR9" s="689"/>
      <c r="AS9" s="689"/>
      <c r="AT9" s="689"/>
      <c r="AU9" s="689"/>
      <c r="AV9" s="689"/>
      <c r="AW9" s="689"/>
      <c r="AX9" s="689"/>
      <c r="AY9" s="689"/>
      <c r="AZ9" s="689"/>
      <c r="BA9" s="690"/>
      <c r="BB9" s="688"/>
      <c r="BC9" s="689"/>
      <c r="BD9" s="690"/>
      <c r="BE9" s="725"/>
      <c r="BF9" s="726"/>
      <c r="BG9" s="726"/>
      <c r="BH9" s="726"/>
      <c r="BI9" s="726"/>
      <c r="BJ9" s="726"/>
      <c r="BK9" s="726"/>
      <c r="BL9" s="727"/>
      <c r="BO9" s="126" t="s">
        <v>249</v>
      </c>
      <c r="BP9" s="126"/>
      <c r="BQ9" s="116"/>
      <c r="BR9" s="131"/>
      <c r="BS9" s="131"/>
      <c r="BT9" s="131"/>
      <c r="BU9" s="131"/>
      <c r="BV9" s="131"/>
      <c r="BW9" s="131"/>
      <c r="BX9" s="128"/>
      <c r="BY9" s="117"/>
    </row>
    <row r="10" spans="1:77" s="137" customFormat="1" ht="15.95" customHeight="1">
      <c r="A10" s="134"/>
      <c r="B10" s="134"/>
      <c r="C10" s="703" t="str">
        <f>IF(M10="","",COUNT($C$7:D9)+1)</f>
        <v/>
      </c>
      <c r="D10" s="704"/>
      <c r="E10" s="709"/>
      <c r="F10" s="710"/>
      <c r="G10" s="710"/>
      <c r="H10" s="710"/>
      <c r="I10" s="710"/>
      <c r="J10" s="710"/>
      <c r="K10" s="710"/>
      <c r="L10" s="711"/>
      <c r="M10" s="718"/>
      <c r="N10" s="719"/>
      <c r="O10" s="719"/>
      <c r="P10" s="719"/>
      <c r="Q10" s="719"/>
      <c r="R10" s="719"/>
      <c r="S10" s="719"/>
      <c r="T10" s="719"/>
      <c r="U10" s="719"/>
      <c r="V10" s="719"/>
      <c r="W10" s="719"/>
      <c r="X10" s="720"/>
      <c r="Y10" s="670"/>
      <c r="Z10" s="671"/>
      <c r="AA10" s="671"/>
      <c r="AB10" s="671"/>
      <c r="AC10" s="671"/>
      <c r="AD10" s="671"/>
      <c r="AE10" s="671"/>
      <c r="AF10" s="721"/>
      <c r="AG10" s="685">
        <f t="shared" si="0"/>
        <v>265</v>
      </c>
      <c r="AH10" s="686"/>
      <c r="AI10" s="686"/>
      <c r="AJ10" s="687"/>
      <c r="AK10" s="688" t="s">
        <v>711</v>
      </c>
      <c r="AL10" s="689"/>
      <c r="AM10" s="689"/>
      <c r="AN10" s="689"/>
      <c r="AO10" s="689"/>
      <c r="AP10" s="689"/>
      <c r="AQ10" s="689"/>
      <c r="AR10" s="689"/>
      <c r="AS10" s="689"/>
      <c r="AT10" s="689"/>
      <c r="AU10" s="689"/>
      <c r="AV10" s="689"/>
      <c r="AW10" s="689"/>
      <c r="AX10" s="689"/>
      <c r="AY10" s="689"/>
      <c r="AZ10" s="689"/>
      <c r="BA10" s="690"/>
      <c r="BB10" s="688"/>
      <c r="BC10" s="689"/>
      <c r="BD10" s="690"/>
      <c r="BE10" s="670"/>
      <c r="BF10" s="671"/>
      <c r="BG10" s="671"/>
      <c r="BH10" s="671"/>
      <c r="BI10" s="671"/>
      <c r="BJ10" s="671"/>
      <c r="BK10" s="671"/>
      <c r="BL10" s="672"/>
      <c r="BO10" s="126" t="s">
        <v>250</v>
      </c>
      <c r="BP10" s="138"/>
      <c r="BQ10" s="138"/>
      <c r="BR10" s="138"/>
      <c r="BS10" s="128"/>
      <c r="BT10" s="128"/>
      <c r="BU10" s="128"/>
      <c r="BV10" s="128"/>
      <c r="BW10" s="128"/>
      <c r="BX10" s="128"/>
      <c r="BY10" s="117"/>
    </row>
    <row r="11" spans="1:77" s="137" customFormat="1" ht="15.95" customHeight="1">
      <c r="A11" s="134"/>
      <c r="B11" s="134"/>
      <c r="C11" s="705"/>
      <c r="D11" s="706"/>
      <c r="E11" s="712"/>
      <c r="F11" s="713"/>
      <c r="G11" s="713"/>
      <c r="H11" s="713"/>
      <c r="I11" s="713"/>
      <c r="J11" s="713"/>
      <c r="K11" s="713"/>
      <c r="L11" s="714"/>
      <c r="M11" s="679"/>
      <c r="N11" s="680"/>
      <c r="O11" s="680"/>
      <c r="P11" s="680"/>
      <c r="Q11" s="680"/>
      <c r="R11" s="680"/>
      <c r="S11" s="680"/>
      <c r="T11" s="680"/>
      <c r="U11" s="680"/>
      <c r="V11" s="680"/>
      <c r="W11" s="680"/>
      <c r="X11" s="681"/>
      <c r="Y11" s="722"/>
      <c r="Z11" s="723"/>
      <c r="AA11" s="723"/>
      <c r="AB11" s="723"/>
      <c r="AC11" s="723"/>
      <c r="AD11" s="723"/>
      <c r="AE11" s="723"/>
      <c r="AF11" s="724"/>
      <c r="AG11" s="685" t="str">
        <f t="shared" si="0"/>
        <v/>
      </c>
      <c r="AH11" s="686"/>
      <c r="AI11" s="686"/>
      <c r="AJ11" s="687"/>
      <c r="AK11" s="688"/>
      <c r="AL11" s="689"/>
      <c r="AM11" s="689"/>
      <c r="AN11" s="689"/>
      <c r="AO11" s="689"/>
      <c r="AP11" s="689"/>
      <c r="AQ11" s="689"/>
      <c r="AR11" s="689"/>
      <c r="AS11" s="689"/>
      <c r="AT11" s="689"/>
      <c r="AU11" s="689"/>
      <c r="AV11" s="689"/>
      <c r="AW11" s="689"/>
      <c r="AX11" s="689"/>
      <c r="AY11" s="689"/>
      <c r="AZ11" s="689"/>
      <c r="BA11" s="690"/>
      <c r="BB11" s="688"/>
      <c r="BC11" s="689"/>
      <c r="BD11" s="690"/>
      <c r="BE11" s="673"/>
      <c r="BF11" s="674"/>
      <c r="BG11" s="674"/>
      <c r="BH11" s="674"/>
      <c r="BI11" s="674"/>
      <c r="BJ11" s="674"/>
      <c r="BK11" s="674"/>
      <c r="BL11" s="675"/>
      <c r="BO11" s="126" t="s">
        <v>251</v>
      </c>
      <c r="BP11" s="138"/>
      <c r="BQ11" s="138"/>
      <c r="BR11" s="138"/>
      <c r="BS11" s="128"/>
      <c r="BT11" s="128"/>
      <c r="BU11" s="128"/>
      <c r="BV11" s="128"/>
      <c r="BW11" s="128"/>
      <c r="BX11" s="128"/>
      <c r="BY11" s="117"/>
    </row>
    <row r="12" spans="1:77" s="137" customFormat="1" ht="15.95" customHeight="1">
      <c r="A12" s="134"/>
      <c r="B12" s="134"/>
      <c r="C12" s="734"/>
      <c r="D12" s="735"/>
      <c r="E12" s="736"/>
      <c r="F12" s="737"/>
      <c r="G12" s="737"/>
      <c r="H12" s="737"/>
      <c r="I12" s="737"/>
      <c r="J12" s="737"/>
      <c r="K12" s="737"/>
      <c r="L12" s="738"/>
      <c r="M12" s="728"/>
      <c r="N12" s="729"/>
      <c r="O12" s="729"/>
      <c r="P12" s="729"/>
      <c r="Q12" s="729"/>
      <c r="R12" s="729"/>
      <c r="S12" s="729"/>
      <c r="T12" s="729"/>
      <c r="U12" s="729"/>
      <c r="V12" s="729"/>
      <c r="W12" s="729"/>
      <c r="X12" s="730"/>
      <c r="Y12" s="731"/>
      <c r="Z12" s="732"/>
      <c r="AA12" s="732"/>
      <c r="AB12" s="732"/>
      <c r="AC12" s="732"/>
      <c r="AD12" s="732"/>
      <c r="AE12" s="732"/>
      <c r="AF12" s="733"/>
      <c r="AG12" s="685" t="str">
        <f t="shared" si="0"/>
        <v/>
      </c>
      <c r="AH12" s="686"/>
      <c r="AI12" s="686"/>
      <c r="AJ12" s="687"/>
      <c r="AK12" s="688"/>
      <c r="AL12" s="689"/>
      <c r="AM12" s="689"/>
      <c r="AN12" s="689"/>
      <c r="AO12" s="689"/>
      <c r="AP12" s="689"/>
      <c r="AQ12" s="689"/>
      <c r="AR12" s="689"/>
      <c r="AS12" s="689"/>
      <c r="AT12" s="689"/>
      <c r="AU12" s="689"/>
      <c r="AV12" s="689"/>
      <c r="AW12" s="689"/>
      <c r="AX12" s="689"/>
      <c r="AY12" s="689"/>
      <c r="AZ12" s="689"/>
      <c r="BA12" s="690"/>
      <c r="BB12" s="688"/>
      <c r="BC12" s="689"/>
      <c r="BD12" s="690"/>
      <c r="BE12" s="725"/>
      <c r="BF12" s="726"/>
      <c r="BG12" s="726"/>
      <c r="BH12" s="726"/>
      <c r="BI12" s="726"/>
      <c r="BJ12" s="726"/>
      <c r="BK12" s="726"/>
      <c r="BL12" s="727"/>
      <c r="BO12" s="126" t="s">
        <v>252</v>
      </c>
      <c r="BP12" s="138"/>
      <c r="BQ12" s="138"/>
      <c r="BR12" s="138"/>
      <c r="BS12" s="128"/>
      <c r="BT12" s="128"/>
      <c r="BU12" s="128"/>
      <c r="BV12" s="128"/>
      <c r="BW12" s="128"/>
      <c r="BX12" s="128"/>
      <c r="BY12" s="117"/>
    </row>
    <row r="13" spans="1:77" s="137" customFormat="1" ht="15.95" customHeight="1">
      <c r="A13" s="134"/>
      <c r="B13" s="134"/>
      <c r="C13" s="703">
        <f>IF(M13="","",COUNT($C$7:D12)+1)</f>
        <v>2</v>
      </c>
      <c r="D13" s="704"/>
      <c r="E13" s="709" t="s">
        <v>706</v>
      </c>
      <c r="F13" s="710"/>
      <c r="G13" s="710"/>
      <c r="H13" s="710"/>
      <c r="I13" s="710"/>
      <c r="J13" s="710"/>
      <c r="K13" s="710"/>
      <c r="L13" s="711"/>
      <c r="M13" s="818" t="s">
        <v>707</v>
      </c>
      <c r="N13" s="819"/>
      <c r="O13" s="819"/>
      <c r="P13" s="819"/>
      <c r="Q13" s="819"/>
      <c r="R13" s="819"/>
      <c r="S13" s="819"/>
      <c r="T13" s="819"/>
      <c r="U13" s="819"/>
      <c r="V13" s="819"/>
      <c r="W13" s="819"/>
      <c r="X13" s="820"/>
      <c r="Y13" s="821">
        <v>31717</v>
      </c>
      <c r="Z13" s="822"/>
      <c r="AA13" s="822"/>
      <c r="AB13" s="822"/>
      <c r="AC13" s="822"/>
      <c r="AD13" s="822"/>
      <c r="AE13" s="822"/>
      <c r="AF13" s="823"/>
      <c r="AG13" s="685">
        <f t="shared" si="0"/>
        <v>113</v>
      </c>
      <c r="AH13" s="686"/>
      <c r="AI13" s="686"/>
      <c r="AJ13" s="687"/>
      <c r="AK13" s="688" t="s">
        <v>712</v>
      </c>
      <c r="AL13" s="689"/>
      <c r="AM13" s="689"/>
      <c r="AN13" s="689"/>
      <c r="AO13" s="689"/>
      <c r="AP13" s="689"/>
      <c r="AQ13" s="689"/>
      <c r="AR13" s="689"/>
      <c r="AS13" s="689"/>
      <c r="AT13" s="689"/>
      <c r="AU13" s="689"/>
      <c r="AV13" s="689"/>
      <c r="AW13" s="689"/>
      <c r="AX13" s="689"/>
      <c r="AY13" s="689"/>
      <c r="AZ13" s="689"/>
      <c r="BA13" s="690"/>
      <c r="BB13" s="688"/>
      <c r="BC13" s="689"/>
      <c r="BD13" s="690"/>
      <c r="BE13" s="670">
        <v>38808</v>
      </c>
      <c r="BF13" s="671"/>
      <c r="BG13" s="671"/>
      <c r="BH13" s="671"/>
      <c r="BI13" s="671"/>
      <c r="BJ13" s="671"/>
      <c r="BK13" s="671"/>
      <c r="BL13" s="672"/>
      <c r="BO13" s="126" t="s">
        <v>253</v>
      </c>
      <c r="BP13" s="126"/>
      <c r="BQ13" s="138"/>
      <c r="BR13" s="138"/>
      <c r="BS13" s="128"/>
      <c r="BT13" s="128"/>
      <c r="BU13" s="128"/>
      <c r="BV13" s="128"/>
      <c r="BW13" s="128"/>
      <c r="BX13" s="128"/>
      <c r="BY13" s="117"/>
    </row>
    <row r="14" spans="1:77" s="137" customFormat="1" ht="15.95" customHeight="1">
      <c r="A14" s="134"/>
      <c r="B14" s="134"/>
      <c r="C14" s="705"/>
      <c r="D14" s="706"/>
      <c r="E14" s="712"/>
      <c r="F14" s="713"/>
      <c r="G14" s="713"/>
      <c r="H14" s="713"/>
      <c r="I14" s="713"/>
      <c r="J14" s="713"/>
      <c r="K14" s="713"/>
      <c r="L14" s="714"/>
      <c r="M14" s="809" t="s">
        <v>708</v>
      </c>
      <c r="N14" s="810"/>
      <c r="O14" s="810"/>
      <c r="P14" s="810"/>
      <c r="Q14" s="810"/>
      <c r="R14" s="810"/>
      <c r="S14" s="810"/>
      <c r="T14" s="810"/>
      <c r="U14" s="810"/>
      <c r="V14" s="810"/>
      <c r="W14" s="810"/>
      <c r="X14" s="811"/>
      <c r="Y14" s="824"/>
      <c r="Z14" s="825"/>
      <c r="AA14" s="825"/>
      <c r="AB14" s="825"/>
      <c r="AC14" s="825"/>
      <c r="AD14" s="825"/>
      <c r="AE14" s="825"/>
      <c r="AF14" s="826"/>
      <c r="AG14" s="685">
        <f t="shared" si="0"/>
        <v>196</v>
      </c>
      <c r="AH14" s="686"/>
      <c r="AI14" s="686"/>
      <c r="AJ14" s="687"/>
      <c r="AK14" s="688" t="s">
        <v>385</v>
      </c>
      <c r="AL14" s="689"/>
      <c r="AM14" s="689"/>
      <c r="AN14" s="689"/>
      <c r="AO14" s="689"/>
      <c r="AP14" s="689"/>
      <c r="AQ14" s="689"/>
      <c r="AR14" s="689"/>
      <c r="AS14" s="689"/>
      <c r="AT14" s="689"/>
      <c r="AU14" s="689"/>
      <c r="AV14" s="689"/>
      <c r="AW14" s="689"/>
      <c r="AX14" s="689"/>
      <c r="AY14" s="689"/>
      <c r="AZ14" s="689"/>
      <c r="BA14" s="690"/>
      <c r="BB14" s="808"/>
      <c r="BC14" s="808"/>
      <c r="BD14" s="808"/>
      <c r="BE14" s="673"/>
      <c r="BF14" s="674"/>
      <c r="BG14" s="674"/>
      <c r="BH14" s="674"/>
      <c r="BI14" s="674"/>
      <c r="BJ14" s="674"/>
      <c r="BK14" s="674"/>
      <c r="BL14" s="675"/>
      <c r="BO14" s="138" t="s">
        <v>254</v>
      </c>
      <c r="BP14" s="126"/>
      <c r="BQ14" s="138"/>
      <c r="BR14" s="138"/>
      <c r="BS14" s="128"/>
      <c r="BT14" s="128"/>
      <c r="BU14" s="128"/>
      <c r="BV14" s="128"/>
      <c r="BW14" s="128"/>
      <c r="BX14" s="128"/>
      <c r="BY14" s="117"/>
    </row>
    <row r="15" spans="1:77" s="137" customFormat="1" ht="15.95" customHeight="1">
      <c r="A15" s="134"/>
      <c r="B15" s="134"/>
      <c r="C15" s="734"/>
      <c r="D15" s="735"/>
      <c r="E15" s="736"/>
      <c r="F15" s="737"/>
      <c r="G15" s="737"/>
      <c r="H15" s="737"/>
      <c r="I15" s="737"/>
      <c r="J15" s="737"/>
      <c r="K15" s="737"/>
      <c r="L15" s="738"/>
      <c r="M15" s="812"/>
      <c r="N15" s="813"/>
      <c r="O15" s="813"/>
      <c r="P15" s="813"/>
      <c r="Q15" s="813"/>
      <c r="R15" s="813"/>
      <c r="S15" s="813"/>
      <c r="T15" s="813"/>
      <c r="U15" s="813"/>
      <c r="V15" s="813"/>
      <c r="W15" s="813"/>
      <c r="X15" s="814"/>
      <c r="Y15" s="815">
        <v>36</v>
      </c>
      <c r="Z15" s="816"/>
      <c r="AA15" s="816"/>
      <c r="AB15" s="816"/>
      <c r="AC15" s="816"/>
      <c r="AD15" s="816"/>
      <c r="AE15" s="816"/>
      <c r="AF15" s="817"/>
      <c r="AG15" s="685">
        <f t="shared" si="0"/>
        <v>921</v>
      </c>
      <c r="AH15" s="686"/>
      <c r="AI15" s="686"/>
      <c r="AJ15" s="687"/>
      <c r="AK15" s="688" t="s">
        <v>467</v>
      </c>
      <c r="AL15" s="689"/>
      <c r="AM15" s="689"/>
      <c r="AN15" s="689"/>
      <c r="AO15" s="689"/>
      <c r="AP15" s="689"/>
      <c r="AQ15" s="689"/>
      <c r="AR15" s="689"/>
      <c r="AS15" s="689"/>
      <c r="AT15" s="689"/>
      <c r="AU15" s="689"/>
      <c r="AV15" s="689"/>
      <c r="AW15" s="689"/>
      <c r="AX15" s="689"/>
      <c r="AY15" s="689"/>
      <c r="AZ15" s="689"/>
      <c r="BA15" s="690"/>
      <c r="BB15" s="688"/>
      <c r="BC15" s="689"/>
      <c r="BD15" s="690"/>
      <c r="BE15" s="725"/>
      <c r="BF15" s="726"/>
      <c r="BG15" s="726"/>
      <c r="BH15" s="726"/>
      <c r="BI15" s="726"/>
      <c r="BJ15" s="726"/>
      <c r="BK15" s="726"/>
      <c r="BL15" s="727"/>
      <c r="BO15" s="138" t="s">
        <v>255</v>
      </c>
      <c r="BP15" s="138"/>
      <c r="BQ15" s="138"/>
      <c r="BR15" s="138"/>
      <c r="BS15" s="128"/>
      <c r="BT15" s="128"/>
      <c r="BU15" s="128"/>
      <c r="BV15" s="128"/>
      <c r="BW15" s="128"/>
      <c r="BX15" s="128"/>
      <c r="BY15" s="117"/>
    </row>
    <row r="16" spans="1:77" s="137" customFormat="1" ht="15.95" customHeight="1">
      <c r="A16" s="134"/>
      <c r="B16" s="134"/>
      <c r="C16" s="703" t="str">
        <f>IF(M16="","",COUNT($C$7:D15)+1)</f>
        <v/>
      </c>
      <c r="D16" s="704"/>
      <c r="E16" s="709"/>
      <c r="F16" s="710"/>
      <c r="G16" s="710"/>
      <c r="H16" s="710"/>
      <c r="I16" s="710"/>
      <c r="J16" s="710"/>
      <c r="K16" s="710"/>
      <c r="L16" s="711"/>
      <c r="M16" s="818"/>
      <c r="N16" s="819"/>
      <c r="O16" s="819"/>
      <c r="P16" s="819"/>
      <c r="Q16" s="819"/>
      <c r="R16" s="819"/>
      <c r="S16" s="819"/>
      <c r="T16" s="819"/>
      <c r="U16" s="819"/>
      <c r="V16" s="819"/>
      <c r="W16" s="819"/>
      <c r="X16" s="820"/>
      <c r="Y16" s="821"/>
      <c r="Z16" s="822"/>
      <c r="AA16" s="822"/>
      <c r="AB16" s="822"/>
      <c r="AC16" s="822"/>
      <c r="AD16" s="822"/>
      <c r="AE16" s="822"/>
      <c r="AF16" s="823"/>
      <c r="AG16" s="685" t="str">
        <f t="shared" si="0"/>
        <v>926</v>
      </c>
      <c r="AH16" s="686"/>
      <c r="AI16" s="686"/>
      <c r="AJ16" s="687"/>
      <c r="AK16" s="688" t="s">
        <v>474</v>
      </c>
      <c r="AL16" s="689"/>
      <c r="AM16" s="689"/>
      <c r="AN16" s="689"/>
      <c r="AO16" s="689"/>
      <c r="AP16" s="689"/>
      <c r="AQ16" s="689"/>
      <c r="AR16" s="689"/>
      <c r="AS16" s="689"/>
      <c r="AT16" s="689"/>
      <c r="AU16" s="689"/>
      <c r="AV16" s="689"/>
      <c r="AW16" s="689"/>
      <c r="AX16" s="689"/>
      <c r="AY16" s="689"/>
      <c r="AZ16" s="689"/>
      <c r="BA16" s="690"/>
      <c r="BB16" s="808"/>
      <c r="BC16" s="808"/>
      <c r="BD16" s="808"/>
      <c r="BE16" s="670"/>
      <c r="BF16" s="671"/>
      <c r="BG16" s="671"/>
      <c r="BH16" s="671"/>
      <c r="BI16" s="671"/>
      <c r="BJ16" s="671"/>
      <c r="BK16" s="671"/>
      <c r="BL16" s="672"/>
      <c r="BO16" s="138" t="s">
        <v>256</v>
      </c>
      <c r="BP16" s="126"/>
      <c r="BQ16" s="138"/>
      <c r="BR16" s="138"/>
      <c r="BS16" s="128"/>
      <c r="BT16" s="128"/>
      <c r="BU16" s="128"/>
      <c r="BV16" s="128"/>
      <c r="BW16" s="128"/>
      <c r="BX16" s="128"/>
      <c r="BY16" s="117"/>
    </row>
    <row r="17" spans="1:77" s="137" customFormat="1" ht="15.95" customHeight="1">
      <c r="A17" s="134"/>
      <c r="B17" s="134"/>
      <c r="C17" s="705"/>
      <c r="D17" s="706"/>
      <c r="E17" s="712"/>
      <c r="F17" s="713"/>
      <c r="G17" s="713"/>
      <c r="H17" s="713"/>
      <c r="I17" s="713"/>
      <c r="J17" s="713"/>
      <c r="K17" s="713"/>
      <c r="L17" s="714"/>
      <c r="M17" s="809"/>
      <c r="N17" s="810"/>
      <c r="O17" s="810"/>
      <c r="P17" s="810"/>
      <c r="Q17" s="810"/>
      <c r="R17" s="810"/>
      <c r="S17" s="810"/>
      <c r="T17" s="810"/>
      <c r="U17" s="810"/>
      <c r="V17" s="810"/>
      <c r="W17" s="810"/>
      <c r="X17" s="811"/>
      <c r="Y17" s="824"/>
      <c r="Z17" s="825"/>
      <c r="AA17" s="825"/>
      <c r="AB17" s="825"/>
      <c r="AC17" s="825"/>
      <c r="AD17" s="825"/>
      <c r="AE17" s="825"/>
      <c r="AF17" s="826"/>
      <c r="AG17" s="685" t="str">
        <f t="shared" si="0"/>
        <v/>
      </c>
      <c r="AH17" s="686"/>
      <c r="AI17" s="686"/>
      <c r="AJ17" s="687"/>
      <c r="AK17" s="688"/>
      <c r="AL17" s="689"/>
      <c r="AM17" s="689"/>
      <c r="AN17" s="689"/>
      <c r="AO17" s="689"/>
      <c r="AP17" s="689"/>
      <c r="AQ17" s="689"/>
      <c r="AR17" s="689"/>
      <c r="AS17" s="689"/>
      <c r="AT17" s="689"/>
      <c r="AU17" s="689"/>
      <c r="AV17" s="689"/>
      <c r="AW17" s="689"/>
      <c r="AX17" s="689"/>
      <c r="AY17" s="689"/>
      <c r="AZ17" s="689"/>
      <c r="BA17" s="690"/>
      <c r="BB17" s="688"/>
      <c r="BC17" s="689"/>
      <c r="BD17" s="690"/>
      <c r="BE17" s="673"/>
      <c r="BF17" s="674"/>
      <c r="BG17" s="674"/>
      <c r="BH17" s="674"/>
      <c r="BI17" s="674"/>
      <c r="BJ17" s="674"/>
      <c r="BK17" s="674"/>
      <c r="BL17" s="675"/>
      <c r="BO17" s="126" t="s">
        <v>257</v>
      </c>
      <c r="BP17" s="126"/>
      <c r="BQ17" s="114"/>
      <c r="BR17" s="114"/>
      <c r="BS17" s="131"/>
      <c r="BT17" s="132"/>
      <c r="BU17" s="132"/>
      <c r="BV17" s="132"/>
      <c r="BW17" s="132"/>
      <c r="BX17" s="132"/>
      <c r="BY17" s="117"/>
    </row>
    <row r="18" spans="1:77" s="137" customFormat="1" ht="15.95" customHeight="1">
      <c r="A18" s="134"/>
      <c r="B18" s="134"/>
      <c r="C18" s="734"/>
      <c r="D18" s="735"/>
      <c r="E18" s="736"/>
      <c r="F18" s="737"/>
      <c r="G18" s="737"/>
      <c r="H18" s="737"/>
      <c r="I18" s="737"/>
      <c r="J18" s="737"/>
      <c r="K18" s="737"/>
      <c r="L18" s="738"/>
      <c r="M18" s="812"/>
      <c r="N18" s="813"/>
      <c r="O18" s="813"/>
      <c r="P18" s="813"/>
      <c r="Q18" s="813"/>
      <c r="R18" s="813"/>
      <c r="S18" s="813"/>
      <c r="T18" s="813"/>
      <c r="U18" s="813"/>
      <c r="V18" s="813"/>
      <c r="W18" s="813"/>
      <c r="X18" s="814"/>
      <c r="Y18" s="815"/>
      <c r="Z18" s="816"/>
      <c r="AA18" s="816"/>
      <c r="AB18" s="816"/>
      <c r="AC18" s="816"/>
      <c r="AD18" s="816"/>
      <c r="AE18" s="816"/>
      <c r="AF18" s="817"/>
      <c r="AG18" s="685" t="str">
        <f t="shared" si="0"/>
        <v/>
      </c>
      <c r="AH18" s="686"/>
      <c r="AI18" s="686"/>
      <c r="AJ18" s="687"/>
      <c r="AK18" s="688"/>
      <c r="AL18" s="689"/>
      <c r="AM18" s="689"/>
      <c r="AN18" s="689"/>
      <c r="AO18" s="689"/>
      <c r="AP18" s="689"/>
      <c r="AQ18" s="689"/>
      <c r="AR18" s="689"/>
      <c r="AS18" s="689"/>
      <c r="AT18" s="689"/>
      <c r="AU18" s="689"/>
      <c r="AV18" s="689"/>
      <c r="AW18" s="689"/>
      <c r="AX18" s="689"/>
      <c r="AY18" s="689"/>
      <c r="AZ18" s="689"/>
      <c r="BA18" s="690"/>
      <c r="BB18" s="812"/>
      <c r="BC18" s="813"/>
      <c r="BD18" s="814"/>
      <c r="BE18" s="725"/>
      <c r="BF18" s="726"/>
      <c r="BG18" s="726"/>
      <c r="BH18" s="726"/>
      <c r="BI18" s="726"/>
      <c r="BJ18" s="726"/>
      <c r="BK18" s="726"/>
      <c r="BL18" s="727"/>
      <c r="BO18" s="126" t="s">
        <v>258</v>
      </c>
      <c r="BP18" s="126"/>
      <c r="BQ18" s="114"/>
      <c r="BR18" s="114"/>
      <c r="BS18" s="132"/>
      <c r="BT18" s="128"/>
      <c r="BU18" s="128"/>
      <c r="BV18" s="128"/>
      <c r="BW18" s="128"/>
      <c r="BX18" s="128"/>
      <c r="BY18" s="117"/>
    </row>
    <row r="19" spans="1:77" s="137" customFormat="1" ht="15.95" customHeight="1">
      <c r="A19" s="134"/>
      <c r="B19" s="134"/>
      <c r="C19" s="703" t="str">
        <f>IF(M19="","",COUNT($C$7:D18)+1)</f>
        <v/>
      </c>
      <c r="D19" s="704"/>
      <c r="E19" s="709"/>
      <c r="F19" s="710"/>
      <c r="G19" s="710"/>
      <c r="H19" s="710"/>
      <c r="I19" s="710"/>
      <c r="J19" s="710"/>
      <c r="K19" s="710"/>
      <c r="L19" s="711"/>
      <c r="M19" s="718"/>
      <c r="N19" s="719"/>
      <c r="O19" s="719"/>
      <c r="P19" s="719"/>
      <c r="Q19" s="719"/>
      <c r="R19" s="719"/>
      <c r="S19" s="719"/>
      <c r="T19" s="719"/>
      <c r="U19" s="719"/>
      <c r="V19" s="719"/>
      <c r="W19" s="719"/>
      <c r="X19" s="720"/>
      <c r="Y19" s="670"/>
      <c r="Z19" s="671"/>
      <c r="AA19" s="671"/>
      <c r="AB19" s="671"/>
      <c r="AC19" s="671"/>
      <c r="AD19" s="671"/>
      <c r="AE19" s="671"/>
      <c r="AF19" s="721"/>
      <c r="AG19" s="685" t="str">
        <f t="shared" si="0"/>
        <v/>
      </c>
      <c r="AH19" s="686"/>
      <c r="AI19" s="686"/>
      <c r="AJ19" s="687"/>
      <c r="AK19" s="688"/>
      <c r="AL19" s="689"/>
      <c r="AM19" s="689"/>
      <c r="AN19" s="689"/>
      <c r="AO19" s="689"/>
      <c r="AP19" s="689"/>
      <c r="AQ19" s="689"/>
      <c r="AR19" s="689"/>
      <c r="AS19" s="689"/>
      <c r="AT19" s="689"/>
      <c r="AU19" s="689"/>
      <c r="AV19" s="689"/>
      <c r="AW19" s="689"/>
      <c r="AX19" s="689"/>
      <c r="AY19" s="689"/>
      <c r="AZ19" s="689"/>
      <c r="BA19" s="690"/>
      <c r="BB19" s="667"/>
      <c r="BC19" s="668"/>
      <c r="BD19" s="669"/>
      <c r="BE19" s="670"/>
      <c r="BF19" s="671"/>
      <c r="BG19" s="671"/>
      <c r="BH19" s="671"/>
      <c r="BI19" s="671"/>
      <c r="BJ19" s="671"/>
      <c r="BK19" s="671"/>
      <c r="BL19" s="672"/>
      <c r="BO19" s="126" t="s">
        <v>259</v>
      </c>
      <c r="BP19" s="126"/>
      <c r="BQ19" s="140"/>
      <c r="BR19" s="140"/>
      <c r="BS19" s="128"/>
      <c r="BT19" s="128"/>
      <c r="BU19" s="128"/>
      <c r="BV19" s="128"/>
      <c r="BW19" s="128"/>
      <c r="BX19" s="128"/>
      <c r="BY19" s="117"/>
    </row>
    <row r="20" spans="1:77" s="137" customFormat="1" ht="15.95" customHeight="1">
      <c r="A20" s="134"/>
      <c r="B20" s="134"/>
      <c r="C20" s="705"/>
      <c r="D20" s="706"/>
      <c r="E20" s="712"/>
      <c r="F20" s="713"/>
      <c r="G20" s="713"/>
      <c r="H20" s="713"/>
      <c r="I20" s="713"/>
      <c r="J20" s="713"/>
      <c r="K20" s="713"/>
      <c r="L20" s="714"/>
      <c r="M20" s="679"/>
      <c r="N20" s="680"/>
      <c r="O20" s="680"/>
      <c r="P20" s="680"/>
      <c r="Q20" s="680"/>
      <c r="R20" s="680"/>
      <c r="S20" s="680"/>
      <c r="T20" s="680"/>
      <c r="U20" s="680"/>
      <c r="V20" s="680"/>
      <c r="W20" s="680"/>
      <c r="X20" s="681"/>
      <c r="Y20" s="722"/>
      <c r="Z20" s="723"/>
      <c r="AA20" s="723"/>
      <c r="AB20" s="723"/>
      <c r="AC20" s="723"/>
      <c r="AD20" s="723"/>
      <c r="AE20" s="723"/>
      <c r="AF20" s="724"/>
      <c r="AG20" s="685" t="str">
        <f t="shared" si="0"/>
        <v/>
      </c>
      <c r="AH20" s="686"/>
      <c r="AI20" s="686"/>
      <c r="AJ20" s="687"/>
      <c r="AK20" s="688"/>
      <c r="AL20" s="689"/>
      <c r="AM20" s="689"/>
      <c r="AN20" s="689"/>
      <c r="AO20" s="689"/>
      <c r="AP20" s="689"/>
      <c r="AQ20" s="689"/>
      <c r="AR20" s="689"/>
      <c r="AS20" s="689"/>
      <c r="AT20" s="689"/>
      <c r="AU20" s="689"/>
      <c r="AV20" s="689"/>
      <c r="AW20" s="689"/>
      <c r="AX20" s="689"/>
      <c r="AY20" s="689"/>
      <c r="AZ20" s="689"/>
      <c r="BA20" s="690"/>
      <c r="BB20" s="728"/>
      <c r="BC20" s="729"/>
      <c r="BD20" s="730"/>
      <c r="BE20" s="673"/>
      <c r="BF20" s="674"/>
      <c r="BG20" s="674"/>
      <c r="BH20" s="674"/>
      <c r="BI20" s="674"/>
      <c r="BJ20" s="674"/>
      <c r="BK20" s="674"/>
      <c r="BL20" s="675"/>
      <c r="BO20" s="126" t="s">
        <v>260</v>
      </c>
      <c r="BP20" s="126"/>
      <c r="BQ20" s="141"/>
      <c r="BR20" s="141"/>
      <c r="BS20" s="128"/>
      <c r="BT20" s="128"/>
      <c r="BU20" s="128"/>
      <c r="BV20" s="128"/>
      <c r="BW20" s="128"/>
      <c r="BX20" s="128"/>
      <c r="BY20" s="117"/>
    </row>
    <row r="21" spans="1:77" s="137" customFormat="1" ht="15.95" customHeight="1">
      <c r="A21" s="134"/>
      <c r="B21" s="134"/>
      <c r="C21" s="734"/>
      <c r="D21" s="735"/>
      <c r="E21" s="736"/>
      <c r="F21" s="737"/>
      <c r="G21" s="737"/>
      <c r="H21" s="737"/>
      <c r="I21" s="737"/>
      <c r="J21" s="737"/>
      <c r="K21" s="737"/>
      <c r="L21" s="738"/>
      <c r="M21" s="728"/>
      <c r="N21" s="729"/>
      <c r="O21" s="729"/>
      <c r="P21" s="729"/>
      <c r="Q21" s="729"/>
      <c r="R21" s="729"/>
      <c r="S21" s="729"/>
      <c r="T21" s="729"/>
      <c r="U21" s="729"/>
      <c r="V21" s="729"/>
      <c r="W21" s="729"/>
      <c r="X21" s="730"/>
      <c r="Y21" s="731"/>
      <c r="Z21" s="732"/>
      <c r="AA21" s="732"/>
      <c r="AB21" s="732"/>
      <c r="AC21" s="732"/>
      <c r="AD21" s="732"/>
      <c r="AE21" s="732"/>
      <c r="AF21" s="733"/>
      <c r="AG21" s="685" t="str">
        <f t="shared" si="0"/>
        <v/>
      </c>
      <c r="AH21" s="686"/>
      <c r="AI21" s="686"/>
      <c r="AJ21" s="687"/>
      <c r="AK21" s="688"/>
      <c r="AL21" s="689"/>
      <c r="AM21" s="689"/>
      <c r="AN21" s="689"/>
      <c r="AO21" s="689"/>
      <c r="AP21" s="689"/>
      <c r="AQ21" s="689"/>
      <c r="AR21" s="689"/>
      <c r="AS21" s="689"/>
      <c r="AT21" s="689"/>
      <c r="AU21" s="689"/>
      <c r="AV21" s="689"/>
      <c r="AW21" s="689"/>
      <c r="AX21" s="689"/>
      <c r="AY21" s="689"/>
      <c r="AZ21" s="689"/>
      <c r="BA21" s="690"/>
      <c r="BB21" s="667"/>
      <c r="BC21" s="668"/>
      <c r="BD21" s="669"/>
      <c r="BE21" s="725"/>
      <c r="BF21" s="726"/>
      <c r="BG21" s="726"/>
      <c r="BH21" s="726"/>
      <c r="BI21" s="726"/>
      <c r="BJ21" s="726"/>
      <c r="BK21" s="726"/>
      <c r="BL21" s="727"/>
      <c r="BO21" s="126" t="s">
        <v>261</v>
      </c>
      <c r="BP21" s="126"/>
      <c r="BQ21" s="141"/>
      <c r="BR21" s="141"/>
      <c r="BS21" s="128"/>
      <c r="BT21" s="128"/>
      <c r="BU21" s="128"/>
      <c r="BV21" s="128"/>
      <c r="BW21" s="128"/>
      <c r="BX21" s="128"/>
      <c r="BY21" s="117"/>
    </row>
    <row r="22" spans="1:77" s="137" customFormat="1" ht="15.95" customHeight="1">
      <c r="A22" s="134"/>
      <c r="B22" s="134"/>
      <c r="C22" s="703" t="str">
        <f>IF(M22="","",COUNT($C$7:D21)+1)</f>
        <v/>
      </c>
      <c r="D22" s="704"/>
      <c r="E22" s="709"/>
      <c r="F22" s="710"/>
      <c r="G22" s="710"/>
      <c r="H22" s="710"/>
      <c r="I22" s="710"/>
      <c r="J22" s="710"/>
      <c r="K22" s="710"/>
      <c r="L22" s="711"/>
      <c r="M22" s="718"/>
      <c r="N22" s="719"/>
      <c r="O22" s="719"/>
      <c r="P22" s="719"/>
      <c r="Q22" s="719"/>
      <c r="R22" s="719"/>
      <c r="S22" s="719"/>
      <c r="T22" s="719"/>
      <c r="U22" s="719"/>
      <c r="V22" s="719"/>
      <c r="W22" s="719"/>
      <c r="X22" s="720"/>
      <c r="Y22" s="670"/>
      <c r="Z22" s="671"/>
      <c r="AA22" s="671"/>
      <c r="AB22" s="671"/>
      <c r="AC22" s="671"/>
      <c r="AD22" s="671"/>
      <c r="AE22" s="671"/>
      <c r="AF22" s="721"/>
      <c r="AG22" s="685" t="str">
        <f t="shared" si="0"/>
        <v/>
      </c>
      <c r="AH22" s="686"/>
      <c r="AI22" s="686"/>
      <c r="AJ22" s="687"/>
      <c r="AK22" s="688"/>
      <c r="AL22" s="689"/>
      <c r="AM22" s="689"/>
      <c r="AN22" s="689"/>
      <c r="AO22" s="689"/>
      <c r="AP22" s="689"/>
      <c r="AQ22" s="689"/>
      <c r="AR22" s="689"/>
      <c r="AS22" s="689"/>
      <c r="AT22" s="689"/>
      <c r="AU22" s="689"/>
      <c r="AV22" s="689"/>
      <c r="AW22" s="689"/>
      <c r="AX22" s="689"/>
      <c r="AY22" s="689"/>
      <c r="AZ22" s="689"/>
      <c r="BA22" s="690"/>
      <c r="BB22" s="728"/>
      <c r="BC22" s="729"/>
      <c r="BD22" s="730"/>
      <c r="BE22" s="670"/>
      <c r="BF22" s="671"/>
      <c r="BG22" s="671"/>
      <c r="BH22" s="671"/>
      <c r="BI22" s="671"/>
      <c r="BJ22" s="671"/>
      <c r="BK22" s="671"/>
      <c r="BL22" s="672"/>
      <c r="BO22" s="142"/>
      <c r="BP22" s="143"/>
      <c r="BQ22" s="144"/>
      <c r="BR22" s="145"/>
      <c r="BS22" s="125"/>
      <c r="BT22" s="125"/>
      <c r="BU22" s="125"/>
      <c r="BV22" s="125"/>
      <c r="BW22" s="117"/>
      <c r="BX22" s="117"/>
      <c r="BY22" s="117"/>
    </row>
    <row r="23" spans="1:77" s="137" customFormat="1" ht="15.95" customHeight="1">
      <c r="A23" s="134"/>
      <c r="B23" s="134"/>
      <c r="C23" s="705"/>
      <c r="D23" s="706"/>
      <c r="E23" s="712"/>
      <c r="F23" s="713"/>
      <c r="G23" s="713"/>
      <c r="H23" s="713"/>
      <c r="I23" s="713"/>
      <c r="J23" s="713"/>
      <c r="K23" s="713"/>
      <c r="L23" s="714"/>
      <c r="M23" s="679"/>
      <c r="N23" s="680"/>
      <c r="O23" s="680"/>
      <c r="P23" s="680"/>
      <c r="Q23" s="680"/>
      <c r="R23" s="680"/>
      <c r="S23" s="680"/>
      <c r="T23" s="680"/>
      <c r="U23" s="680"/>
      <c r="V23" s="680"/>
      <c r="W23" s="680"/>
      <c r="X23" s="681"/>
      <c r="Y23" s="722"/>
      <c r="Z23" s="723"/>
      <c r="AA23" s="723"/>
      <c r="AB23" s="723"/>
      <c r="AC23" s="723"/>
      <c r="AD23" s="723"/>
      <c r="AE23" s="723"/>
      <c r="AF23" s="724"/>
      <c r="AG23" s="685" t="str">
        <f t="shared" si="0"/>
        <v/>
      </c>
      <c r="AH23" s="686"/>
      <c r="AI23" s="686"/>
      <c r="AJ23" s="687"/>
      <c r="AK23" s="688"/>
      <c r="AL23" s="689"/>
      <c r="AM23" s="689"/>
      <c r="AN23" s="689"/>
      <c r="AO23" s="689"/>
      <c r="AP23" s="689"/>
      <c r="AQ23" s="689"/>
      <c r="AR23" s="689"/>
      <c r="AS23" s="689"/>
      <c r="AT23" s="689"/>
      <c r="AU23" s="689"/>
      <c r="AV23" s="689"/>
      <c r="AW23" s="689"/>
      <c r="AX23" s="689"/>
      <c r="AY23" s="689"/>
      <c r="AZ23" s="689"/>
      <c r="BA23" s="690"/>
      <c r="BB23" s="728"/>
      <c r="BC23" s="729"/>
      <c r="BD23" s="730"/>
      <c r="BE23" s="673"/>
      <c r="BF23" s="674"/>
      <c r="BG23" s="674"/>
      <c r="BH23" s="674"/>
      <c r="BI23" s="674"/>
      <c r="BJ23" s="674"/>
      <c r="BK23" s="674"/>
      <c r="BL23" s="675"/>
      <c r="BO23" s="142"/>
      <c r="BP23" s="143"/>
      <c r="BQ23" s="146"/>
      <c r="BR23" s="146"/>
      <c r="BS23" s="125"/>
      <c r="BT23" s="125"/>
      <c r="BU23" s="125"/>
      <c r="BV23" s="125"/>
      <c r="BW23" s="117"/>
    </row>
    <row r="24" spans="1:77" s="137" customFormat="1" ht="15.95" customHeight="1">
      <c r="A24" s="134"/>
      <c r="B24" s="134"/>
      <c r="C24" s="734"/>
      <c r="D24" s="735"/>
      <c r="E24" s="736"/>
      <c r="F24" s="737"/>
      <c r="G24" s="737"/>
      <c r="H24" s="737"/>
      <c r="I24" s="737"/>
      <c r="J24" s="737"/>
      <c r="K24" s="737"/>
      <c r="L24" s="738"/>
      <c r="M24" s="728"/>
      <c r="N24" s="729"/>
      <c r="O24" s="729"/>
      <c r="P24" s="729"/>
      <c r="Q24" s="729"/>
      <c r="R24" s="729"/>
      <c r="S24" s="729"/>
      <c r="T24" s="729"/>
      <c r="U24" s="729"/>
      <c r="V24" s="729"/>
      <c r="W24" s="729"/>
      <c r="X24" s="730"/>
      <c r="Y24" s="731"/>
      <c r="Z24" s="732"/>
      <c r="AA24" s="732"/>
      <c r="AB24" s="732"/>
      <c r="AC24" s="732"/>
      <c r="AD24" s="732"/>
      <c r="AE24" s="732"/>
      <c r="AF24" s="733"/>
      <c r="AG24" s="685" t="str">
        <f t="shared" si="0"/>
        <v/>
      </c>
      <c r="AH24" s="686"/>
      <c r="AI24" s="686"/>
      <c r="AJ24" s="687"/>
      <c r="AK24" s="688"/>
      <c r="AL24" s="689"/>
      <c r="AM24" s="689"/>
      <c r="AN24" s="689"/>
      <c r="AO24" s="689"/>
      <c r="AP24" s="689"/>
      <c r="AQ24" s="689"/>
      <c r="AR24" s="689"/>
      <c r="AS24" s="689"/>
      <c r="AT24" s="689"/>
      <c r="AU24" s="689"/>
      <c r="AV24" s="689"/>
      <c r="AW24" s="689"/>
      <c r="AX24" s="689"/>
      <c r="AY24" s="689"/>
      <c r="AZ24" s="689"/>
      <c r="BA24" s="690"/>
      <c r="BB24" s="667"/>
      <c r="BC24" s="668"/>
      <c r="BD24" s="669"/>
      <c r="BE24" s="725"/>
      <c r="BF24" s="726"/>
      <c r="BG24" s="726"/>
      <c r="BH24" s="726"/>
      <c r="BI24" s="726"/>
      <c r="BJ24" s="726"/>
      <c r="BK24" s="726"/>
      <c r="BL24" s="727"/>
      <c r="BO24" s="147" t="s">
        <v>262</v>
      </c>
      <c r="BP24" s="113"/>
      <c r="BQ24" s="113"/>
      <c r="BR24" s="131" t="s">
        <v>263</v>
      </c>
      <c r="BS24" s="131"/>
      <c r="BT24" s="131"/>
      <c r="BU24" s="131"/>
      <c r="BV24" s="131"/>
      <c r="BW24" s="131"/>
    </row>
    <row r="25" spans="1:77" s="137" customFormat="1" ht="15.95" customHeight="1">
      <c r="A25" s="134"/>
      <c r="B25" s="134"/>
      <c r="C25" s="703" t="str">
        <f>IF(M25="","",COUNT($C$7:D24)+1)</f>
        <v/>
      </c>
      <c r="D25" s="704"/>
      <c r="E25" s="709"/>
      <c r="F25" s="710"/>
      <c r="G25" s="710"/>
      <c r="H25" s="710"/>
      <c r="I25" s="710"/>
      <c r="J25" s="710"/>
      <c r="K25" s="710"/>
      <c r="L25" s="711"/>
      <c r="M25" s="718"/>
      <c r="N25" s="719"/>
      <c r="O25" s="719"/>
      <c r="P25" s="719"/>
      <c r="Q25" s="719"/>
      <c r="R25" s="719"/>
      <c r="S25" s="719"/>
      <c r="T25" s="719"/>
      <c r="U25" s="719"/>
      <c r="V25" s="719"/>
      <c r="W25" s="719"/>
      <c r="X25" s="720"/>
      <c r="Y25" s="670"/>
      <c r="Z25" s="671"/>
      <c r="AA25" s="671"/>
      <c r="AB25" s="671"/>
      <c r="AC25" s="671"/>
      <c r="AD25" s="671"/>
      <c r="AE25" s="671"/>
      <c r="AF25" s="721"/>
      <c r="AG25" s="685" t="str">
        <f t="shared" si="0"/>
        <v/>
      </c>
      <c r="AH25" s="686"/>
      <c r="AI25" s="686"/>
      <c r="AJ25" s="687"/>
      <c r="AK25" s="688"/>
      <c r="AL25" s="689"/>
      <c r="AM25" s="689"/>
      <c r="AN25" s="689"/>
      <c r="AO25" s="689"/>
      <c r="AP25" s="689"/>
      <c r="AQ25" s="689"/>
      <c r="AR25" s="689"/>
      <c r="AS25" s="689"/>
      <c r="AT25" s="689"/>
      <c r="AU25" s="689"/>
      <c r="AV25" s="689"/>
      <c r="AW25" s="689"/>
      <c r="AX25" s="689"/>
      <c r="AY25" s="689"/>
      <c r="AZ25" s="689"/>
      <c r="BA25" s="690"/>
      <c r="BB25" s="728"/>
      <c r="BC25" s="729"/>
      <c r="BD25" s="730"/>
      <c r="BE25" s="670"/>
      <c r="BF25" s="671"/>
      <c r="BG25" s="671"/>
      <c r="BH25" s="671"/>
      <c r="BI25" s="671"/>
      <c r="BJ25" s="671"/>
      <c r="BK25" s="671"/>
      <c r="BL25" s="672"/>
      <c r="BO25" s="807" t="s">
        <v>264</v>
      </c>
      <c r="BP25" s="807"/>
      <c r="BQ25" s="807"/>
      <c r="BR25" s="131" t="s">
        <v>265</v>
      </c>
      <c r="BS25" s="131"/>
      <c r="BT25" s="131"/>
      <c r="BU25" s="131"/>
      <c r="BV25" s="131"/>
      <c r="BW25" s="131"/>
    </row>
    <row r="26" spans="1:77" s="137" customFormat="1" ht="15.95" customHeight="1">
      <c r="A26" s="134"/>
      <c r="B26" s="134"/>
      <c r="C26" s="705"/>
      <c r="D26" s="706"/>
      <c r="E26" s="712"/>
      <c r="F26" s="713"/>
      <c r="G26" s="713"/>
      <c r="H26" s="713"/>
      <c r="I26" s="713"/>
      <c r="J26" s="713"/>
      <c r="K26" s="713"/>
      <c r="L26" s="714"/>
      <c r="M26" s="679"/>
      <c r="N26" s="680"/>
      <c r="O26" s="680"/>
      <c r="P26" s="680"/>
      <c r="Q26" s="680"/>
      <c r="R26" s="680"/>
      <c r="S26" s="680"/>
      <c r="T26" s="680"/>
      <c r="U26" s="680"/>
      <c r="V26" s="680"/>
      <c r="W26" s="680"/>
      <c r="X26" s="681"/>
      <c r="Y26" s="722"/>
      <c r="Z26" s="723"/>
      <c r="AA26" s="723"/>
      <c r="AB26" s="723"/>
      <c r="AC26" s="723"/>
      <c r="AD26" s="723"/>
      <c r="AE26" s="723"/>
      <c r="AF26" s="724"/>
      <c r="AG26" s="685" t="str">
        <f t="shared" si="0"/>
        <v/>
      </c>
      <c r="AH26" s="686"/>
      <c r="AI26" s="686"/>
      <c r="AJ26" s="687"/>
      <c r="AK26" s="688"/>
      <c r="AL26" s="689"/>
      <c r="AM26" s="689"/>
      <c r="AN26" s="689"/>
      <c r="AO26" s="689"/>
      <c r="AP26" s="689"/>
      <c r="AQ26" s="689"/>
      <c r="AR26" s="689"/>
      <c r="AS26" s="689"/>
      <c r="AT26" s="689"/>
      <c r="AU26" s="689"/>
      <c r="AV26" s="689"/>
      <c r="AW26" s="689"/>
      <c r="AX26" s="689"/>
      <c r="AY26" s="689"/>
      <c r="AZ26" s="689"/>
      <c r="BA26" s="690"/>
      <c r="BB26" s="667"/>
      <c r="BC26" s="668"/>
      <c r="BD26" s="669"/>
      <c r="BE26" s="673"/>
      <c r="BF26" s="674"/>
      <c r="BG26" s="674"/>
      <c r="BH26" s="674"/>
      <c r="BI26" s="674"/>
      <c r="BJ26" s="674"/>
      <c r="BK26" s="674"/>
      <c r="BL26" s="675"/>
      <c r="BO26" s="806"/>
      <c r="BP26" s="806"/>
      <c r="BQ26" s="806"/>
      <c r="BR26" s="131" t="s">
        <v>266</v>
      </c>
      <c r="BS26" s="131"/>
      <c r="BT26" s="131"/>
      <c r="BU26" s="131"/>
      <c r="BV26" s="131"/>
      <c r="BW26" s="131"/>
    </row>
    <row r="27" spans="1:77" s="137" customFormat="1" ht="15.95" customHeight="1">
      <c r="A27" s="134"/>
      <c r="B27" s="134"/>
      <c r="C27" s="734"/>
      <c r="D27" s="735"/>
      <c r="E27" s="736"/>
      <c r="F27" s="737"/>
      <c r="G27" s="737"/>
      <c r="H27" s="737"/>
      <c r="I27" s="737"/>
      <c r="J27" s="737"/>
      <c r="K27" s="737"/>
      <c r="L27" s="738"/>
      <c r="M27" s="728"/>
      <c r="N27" s="729"/>
      <c r="O27" s="729"/>
      <c r="P27" s="729"/>
      <c r="Q27" s="729"/>
      <c r="R27" s="729"/>
      <c r="S27" s="729"/>
      <c r="T27" s="729"/>
      <c r="U27" s="729"/>
      <c r="V27" s="729"/>
      <c r="W27" s="729"/>
      <c r="X27" s="730"/>
      <c r="Y27" s="731"/>
      <c r="Z27" s="732"/>
      <c r="AA27" s="732"/>
      <c r="AB27" s="732"/>
      <c r="AC27" s="732"/>
      <c r="AD27" s="732"/>
      <c r="AE27" s="732"/>
      <c r="AF27" s="733"/>
      <c r="AG27" s="685" t="str">
        <f t="shared" si="0"/>
        <v/>
      </c>
      <c r="AH27" s="686"/>
      <c r="AI27" s="686"/>
      <c r="AJ27" s="687"/>
      <c r="AK27" s="688"/>
      <c r="AL27" s="689"/>
      <c r="AM27" s="689"/>
      <c r="AN27" s="689"/>
      <c r="AO27" s="689"/>
      <c r="AP27" s="689"/>
      <c r="AQ27" s="689"/>
      <c r="AR27" s="689"/>
      <c r="AS27" s="689"/>
      <c r="AT27" s="689"/>
      <c r="AU27" s="689"/>
      <c r="AV27" s="689"/>
      <c r="AW27" s="689"/>
      <c r="AX27" s="689"/>
      <c r="AY27" s="689"/>
      <c r="AZ27" s="689"/>
      <c r="BA27" s="690"/>
      <c r="BB27" s="728"/>
      <c r="BC27" s="729"/>
      <c r="BD27" s="730"/>
      <c r="BE27" s="725"/>
      <c r="BF27" s="726"/>
      <c r="BG27" s="726"/>
      <c r="BH27" s="726"/>
      <c r="BI27" s="726"/>
      <c r="BJ27" s="726"/>
      <c r="BK27" s="726"/>
      <c r="BL27" s="727"/>
      <c r="BO27" s="806" t="s">
        <v>267</v>
      </c>
      <c r="BP27" s="806"/>
      <c r="BQ27" s="806"/>
      <c r="BR27" s="131" t="s">
        <v>268</v>
      </c>
      <c r="BS27" s="131"/>
      <c r="BT27" s="131"/>
      <c r="BU27" s="131"/>
      <c r="BV27" s="131"/>
      <c r="BW27" s="131"/>
    </row>
    <row r="28" spans="1:77" s="137" customFormat="1" ht="15.95" customHeight="1">
      <c r="A28" s="134"/>
      <c r="B28" s="134"/>
      <c r="C28" s="703" t="str">
        <f>IF(M28="","",COUNT($C$7:D27)+1)</f>
        <v/>
      </c>
      <c r="D28" s="704"/>
      <c r="E28" s="709"/>
      <c r="F28" s="710"/>
      <c r="G28" s="710"/>
      <c r="H28" s="710"/>
      <c r="I28" s="710"/>
      <c r="J28" s="710"/>
      <c r="K28" s="710"/>
      <c r="L28" s="711"/>
      <c r="M28" s="718"/>
      <c r="N28" s="719"/>
      <c r="O28" s="719"/>
      <c r="P28" s="719"/>
      <c r="Q28" s="719"/>
      <c r="R28" s="719"/>
      <c r="S28" s="719"/>
      <c r="T28" s="719"/>
      <c r="U28" s="719"/>
      <c r="V28" s="719"/>
      <c r="W28" s="719"/>
      <c r="X28" s="720"/>
      <c r="Y28" s="670"/>
      <c r="Z28" s="671"/>
      <c r="AA28" s="671"/>
      <c r="AB28" s="671"/>
      <c r="AC28" s="671"/>
      <c r="AD28" s="671"/>
      <c r="AE28" s="671"/>
      <c r="AF28" s="721"/>
      <c r="AG28" s="685" t="str">
        <f t="shared" si="0"/>
        <v/>
      </c>
      <c r="AH28" s="686"/>
      <c r="AI28" s="686"/>
      <c r="AJ28" s="687"/>
      <c r="AK28" s="688"/>
      <c r="AL28" s="689"/>
      <c r="AM28" s="689"/>
      <c r="AN28" s="689"/>
      <c r="AO28" s="689"/>
      <c r="AP28" s="689"/>
      <c r="AQ28" s="689"/>
      <c r="AR28" s="689"/>
      <c r="AS28" s="689"/>
      <c r="AT28" s="689"/>
      <c r="AU28" s="689"/>
      <c r="AV28" s="689"/>
      <c r="AW28" s="689"/>
      <c r="AX28" s="689"/>
      <c r="AY28" s="689"/>
      <c r="AZ28" s="689"/>
      <c r="BA28" s="690"/>
      <c r="BB28" s="728"/>
      <c r="BC28" s="729"/>
      <c r="BD28" s="730"/>
      <c r="BE28" s="670"/>
      <c r="BF28" s="671"/>
      <c r="BG28" s="671"/>
      <c r="BH28" s="671"/>
      <c r="BI28" s="671"/>
      <c r="BJ28" s="671"/>
      <c r="BK28" s="671"/>
      <c r="BL28" s="672"/>
      <c r="BO28" s="806"/>
      <c r="BP28" s="806"/>
      <c r="BQ28" s="806"/>
      <c r="BR28" s="131" t="s">
        <v>269</v>
      </c>
      <c r="BS28" s="131"/>
      <c r="BT28" s="131"/>
      <c r="BU28" s="131"/>
      <c r="BV28" s="131"/>
      <c r="BW28" s="131"/>
    </row>
    <row r="29" spans="1:77" s="137" customFormat="1" ht="15.95" customHeight="1">
      <c r="A29" s="134"/>
      <c r="B29" s="134"/>
      <c r="C29" s="705"/>
      <c r="D29" s="706"/>
      <c r="E29" s="712"/>
      <c r="F29" s="713"/>
      <c r="G29" s="713"/>
      <c r="H29" s="713"/>
      <c r="I29" s="713"/>
      <c r="J29" s="713"/>
      <c r="K29" s="713"/>
      <c r="L29" s="714"/>
      <c r="M29" s="679"/>
      <c r="N29" s="680"/>
      <c r="O29" s="680"/>
      <c r="P29" s="680"/>
      <c r="Q29" s="680"/>
      <c r="R29" s="680"/>
      <c r="S29" s="680"/>
      <c r="T29" s="680"/>
      <c r="U29" s="680"/>
      <c r="V29" s="680"/>
      <c r="W29" s="680"/>
      <c r="X29" s="681"/>
      <c r="Y29" s="722"/>
      <c r="Z29" s="723"/>
      <c r="AA29" s="723"/>
      <c r="AB29" s="723"/>
      <c r="AC29" s="723"/>
      <c r="AD29" s="723"/>
      <c r="AE29" s="723"/>
      <c r="AF29" s="724"/>
      <c r="AG29" s="685" t="str">
        <f t="shared" si="0"/>
        <v/>
      </c>
      <c r="AH29" s="686"/>
      <c r="AI29" s="686"/>
      <c r="AJ29" s="687"/>
      <c r="AK29" s="688"/>
      <c r="AL29" s="689"/>
      <c r="AM29" s="689"/>
      <c r="AN29" s="689"/>
      <c r="AO29" s="689"/>
      <c r="AP29" s="689"/>
      <c r="AQ29" s="689"/>
      <c r="AR29" s="689"/>
      <c r="AS29" s="689"/>
      <c r="AT29" s="689"/>
      <c r="AU29" s="689"/>
      <c r="AV29" s="689"/>
      <c r="AW29" s="689"/>
      <c r="AX29" s="689"/>
      <c r="AY29" s="689"/>
      <c r="AZ29" s="689"/>
      <c r="BA29" s="690"/>
      <c r="BB29" s="667"/>
      <c r="BC29" s="668"/>
      <c r="BD29" s="669"/>
      <c r="BE29" s="673"/>
      <c r="BF29" s="674"/>
      <c r="BG29" s="674"/>
      <c r="BH29" s="674"/>
      <c r="BI29" s="674"/>
      <c r="BJ29" s="674"/>
      <c r="BK29" s="674"/>
      <c r="BL29" s="675"/>
      <c r="BO29" s="806"/>
      <c r="BP29" s="806"/>
      <c r="BQ29" s="806"/>
      <c r="BR29" s="131" t="s">
        <v>270</v>
      </c>
      <c r="BS29" s="131"/>
      <c r="BT29" s="131"/>
      <c r="BU29" s="131"/>
      <c r="BV29" s="131"/>
      <c r="BW29" s="131"/>
    </row>
    <row r="30" spans="1:77" s="137" customFormat="1" ht="15.95" customHeight="1">
      <c r="A30" s="134"/>
      <c r="B30" s="134"/>
      <c r="C30" s="734"/>
      <c r="D30" s="735"/>
      <c r="E30" s="736"/>
      <c r="F30" s="737"/>
      <c r="G30" s="737"/>
      <c r="H30" s="737"/>
      <c r="I30" s="737"/>
      <c r="J30" s="737"/>
      <c r="K30" s="737"/>
      <c r="L30" s="738"/>
      <c r="M30" s="728"/>
      <c r="N30" s="729"/>
      <c r="O30" s="729"/>
      <c r="P30" s="729"/>
      <c r="Q30" s="729"/>
      <c r="R30" s="729"/>
      <c r="S30" s="729"/>
      <c r="T30" s="729"/>
      <c r="U30" s="729"/>
      <c r="V30" s="729"/>
      <c r="W30" s="729"/>
      <c r="X30" s="730"/>
      <c r="Y30" s="731"/>
      <c r="Z30" s="732"/>
      <c r="AA30" s="732"/>
      <c r="AB30" s="732"/>
      <c r="AC30" s="732"/>
      <c r="AD30" s="732"/>
      <c r="AE30" s="732"/>
      <c r="AF30" s="733"/>
      <c r="AG30" s="685" t="str">
        <f t="shared" si="0"/>
        <v/>
      </c>
      <c r="AH30" s="686"/>
      <c r="AI30" s="686"/>
      <c r="AJ30" s="687"/>
      <c r="AK30" s="688"/>
      <c r="AL30" s="689"/>
      <c r="AM30" s="689"/>
      <c r="AN30" s="689"/>
      <c r="AO30" s="689"/>
      <c r="AP30" s="689"/>
      <c r="AQ30" s="689"/>
      <c r="AR30" s="689"/>
      <c r="AS30" s="689"/>
      <c r="AT30" s="689"/>
      <c r="AU30" s="689"/>
      <c r="AV30" s="689"/>
      <c r="AW30" s="689"/>
      <c r="AX30" s="689"/>
      <c r="AY30" s="689"/>
      <c r="AZ30" s="689"/>
      <c r="BA30" s="690"/>
      <c r="BB30" s="728"/>
      <c r="BC30" s="729"/>
      <c r="BD30" s="730"/>
      <c r="BE30" s="725"/>
      <c r="BF30" s="726"/>
      <c r="BG30" s="726"/>
      <c r="BH30" s="726"/>
      <c r="BI30" s="726"/>
      <c r="BJ30" s="726"/>
      <c r="BK30" s="726"/>
      <c r="BL30" s="727"/>
      <c r="BO30" s="806"/>
      <c r="BP30" s="806"/>
      <c r="BQ30" s="806"/>
      <c r="BR30" s="131" t="s">
        <v>271</v>
      </c>
      <c r="BS30" s="131"/>
      <c r="BT30" s="131"/>
      <c r="BU30" s="131"/>
      <c r="BV30" s="131"/>
      <c r="BW30" s="131"/>
    </row>
    <row r="31" spans="1:77" s="137" customFormat="1" ht="15.95" customHeight="1">
      <c r="A31" s="134"/>
      <c r="B31" s="134"/>
      <c r="C31" s="703" t="str">
        <f>IF(M31="","",COUNT($C$7:D30)+1)</f>
        <v/>
      </c>
      <c r="D31" s="704"/>
      <c r="E31" s="709"/>
      <c r="F31" s="710"/>
      <c r="G31" s="710"/>
      <c r="H31" s="710"/>
      <c r="I31" s="710"/>
      <c r="J31" s="710"/>
      <c r="K31" s="710"/>
      <c r="L31" s="711"/>
      <c r="M31" s="718"/>
      <c r="N31" s="719"/>
      <c r="O31" s="719"/>
      <c r="P31" s="719"/>
      <c r="Q31" s="719"/>
      <c r="R31" s="719"/>
      <c r="S31" s="719"/>
      <c r="T31" s="719"/>
      <c r="U31" s="719"/>
      <c r="V31" s="719"/>
      <c r="W31" s="719"/>
      <c r="X31" s="720"/>
      <c r="Y31" s="670"/>
      <c r="Z31" s="671"/>
      <c r="AA31" s="671"/>
      <c r="AB31" s="671"/>
      <c r="AC31" s="671"/>
      <c r="AD31" s="671"/>
      <c r="AE31" s="671"/>
      <c r="AF31" s="721"/>
      <c r="AG31" s="685" t="str">
        <f t="shared" si="0"/>
        <v/>
      </c>
      <c r="AH31" s="686"/>
      <c r="AI31" s="686"/>
      <c r="AJ31" s="687"/>
      <c r="AK31" s="688"/>
      <c r="AL31" s="689"/>
      <c r="AM31" s="689"/>
      <c r="AN31" s="689"/>
      <c r="AO31" s="689"/>
      <c r="AP31" s="689"/>
      <c r="AQ31" s="689"/>
      <c r="AR31" s="689"/>
      <c r="AS31" s="689"/>
      <c r="AT31" s="689"/>
      <c r="AU31" s="689"/>
      <c r="AV31" s="689"/>
      <c r="AW31" s="689"/>
      <c r="AX31" s="689"/>
      <c r="AY31" s="689"/>
      <c r="AZ31" s="689"/>
      <c r="BA31" s="690"/>
      <c r="BB31" s="667"/>
      <c r="BC31" s="668"/>
      <c r="BD31" s="669"/>
      <c r="BE31" s="670"/>
      <c r="BF31" s="671"/>
      <c r="BG31" s="671"/>
      <c r="BH31" s="671"/>
      <c r="BI31" s="671"/>
      <c r="BJ31" s="671"/>
      <c r="BK31" s="671"/>
      <c r="BL31" s="672"/>
      <c r="BO31" s="806"/>
      <c r="BP31" s="806"/>
      <c r="BQ31" s="806"/>
      <c r="BR31" s="131" t="s">
        <v>272</v>
      </c>
      <c r="BS31" s="131"/>
      <c r="BT31" s="131"/>
      <c r="BU31" s="131"/>
      <c r="BV31" s="131"/>
      <c r="BW31" s="131"/>
    </row>
    <row r="32" spans="1:77" s="137" customFormat="1" ht="15.95" customHeight="1">
      <c r="A32" s="134"/>
      <c r="B32" s="134"/>
      <c r="C32" s="705"/>
      <c r="D32" s="706"/>
      <c r="E32" s="712"/>
      <c r="F32" s="713"/>
      <c r="G32" s="713"/>
      <c r="H32" s="713"/>
      <c r="I32" s="713"/>
      <c r="J32" s="713"/>
      <c r="K32" s="713"/>
      <c r="L32" s="714"/>
      <c r="M32" s="679"/>
      <c r="N32" s="680"/>
      <c r="O32" s="680"/>
      <c r="P32" s="680"/>
      <c r="Q32" s="680"/>
      <c r="R32" s="680"/>
      <c r="S32" s="680"/>
      <c r="T32" s="680"/>
      <c r="U32" s="680"/>
      <c r="V32" s="680"/>
      <c r="W32" s="680"/>
      <c r="X32" s="681"/>
      <c r="Y32" s="722"/>
      <c r="Z32" s="723"/>
      <c r="AA32" s="723"/>
      <c r="AB32" s="723"/>
      <c r="AC32" s="723"/>
      <c r="AD32" s="723"/>
      <c r="AE32" s="723"/>
      <c r="AF32" s="724"/>
      <c r="AG32" s="685" t="str">
        <f t="shared" si="0"/>
        <v/>
      </c>
      <c r="AH32" s="686"/>
      <c r="AI32" s="686"/>
      <c r="AJ32" s="687"/>
      <c r="AK32" s="688"/>
      <c r="AL32" s="689"/>
      <c r="AM32" s="689"/>
      <c r="AN32" s="689"/>
      <c r="AO32" s="689"/>
      <c r="AP32" s="689"/>
      <c r="AQ32" s="689"/>
      <c r="AR32" s="689"/>
      <c r="AS32" s="689"/>
      <c r="AT32" s="689"/>
      <c r="AU32" s="689"/>
      <c r="AV32" s="689"/>
      <c r="AW32" s="689"/>
      <c r="AX32" s="689"/>
      <c r="AY32" s="689"/>
      <c r="AZ32" s="689"/>
      <c r="BA32" s="690"/>
      <c r="BB32" s="728"/>
      <c r="BC32" s="729"/>
      <c r="BD32" s="730"/>
      <c r="BE32" s="673"/>
      <c r="BF32" s="674"/>
      <c r="BG32" s="674"/>
      <c r="BH32" s="674"/>
      <c r="BI32" s="674"/>
      <c r="BJ32" s="674"/>
      <c r="BK32" s="674"/>
      <c r="BL32" s="675"/>
      <c r="BO32" s="806"/>
      <c r="BP32" s="806"/>
      <c r="BQ32" s="806"/>
      <c r="BR32" s="131" t="s">
        <v>273</v>
      </c>
      <c r="BS32" s="131"/>
      <c r="BT32" s="131"/>
      <c r="BU32" s="131"/>
      <c r="BV32" s="131"/>
      <c r="BW32" s="131"/>
    </row>
    <row r="33" spans="1:75" s="137" customFormat="1" ht="15.95" customHeight="1">
      <c r="A33" s="134"/>
      <c r="B33" s="134"/>
      <c r="C33" s="734"/>
      <c r="D33" s="735"/>
      <c r="E33" s="736"/>
      <c r="F33" s="737"/>
      <c r="G33" s="737"/>
      <c r="H33" s="737"/>
      <c r="I33" s="737"/>
      <c r="J33" s="737"/>
      <c r="K33" s="737"/>
      <c r="L33" s="738"/>
      <c r="M33" s="728"/>
      <c r="N33" s="729"/>
      <c r="O33" s="729"/>
      <c r="P33" s="729"/>
      <c r="Q33" s="729"/>
      <c r="R33" s="729"/>
      <c r="S33" s="729"/>
      <c r="T33" s="729"/>
      <c r="U33" s="729"/>
      <c r="V33" s="729"/>
      <c r="W33" s="729"/>
      <c r="X33" s="730"/>
      <c r="Y33" s="731"/>
      <c r="Z33" s="732"/>
      <c r="AA33" s="732"/>
      <c r="AB33" s="732"/>
      <c r="AC33" s="732"/>
      <c r="AD33" s="732"/>
      <c r="AE33" s="732"/>
      <c r="AF33" s="733"/>
      <c r="AG33" s="685" t="str">
        <f t="shared" si="0"/>
        <v/>
      </c>
      <c r="AH33" s="686"/>
      <c r="AI33" s="686"/>
      <c r="AJ33" s="687"/>
      <c r="AK33" s="688"/>
      <c r="AL33" s="689"/>
      <c r="AM33" s="689"/>
      <c r="AN33" s="689"/>
      <c r="AO33" s="689"/>
      <c r="AP33" s="689"/>
      <c r="AQ33" s="689"/>
      <c r="AR33" s="689"/>
      <c r="AS33" s="689"/>
      <c r="AT33" s="689"/>
      <c r="AU33" s="689"/>
      <c r="AV33" s="689"/>
      <c r="AW33" s="689"/>
      <c r="AX33" s="689"/>
      <c r="AY33" s="689"/>
      <c r="AZ33" s="689"/>
      <c r="BA33" s="690"/>
      <c r="BB33" s="728"/>
      <c r="BC33" s="729"/>
      <c r="BD33" s="730"/>
      <c r="BE33" s="725"/>
      <c r="BF33" s="726"/>
      <c r="BG33" s="726"/>
      <c r="BH33" s="726"/>
      <c r="BI33" s="726"/>
      <c r="BJ33" s="726"/>
      <c r="BK33" s="726"/>
      <c r="BL33" s="727"/>
      <c r="BO33" s="806"/>
      <c r="BP33" s="806"/>
      <c r="BQ33" s="806"/>
      <c r="BR33" s="131" t="s">
        <v>274</v>
      </c>
      <c r="BS33" s="131"/>
      <c r="BT33" s="131"/>
      <c r="BU33" s="131"/>
      <c r="BV33" s="131"/>
      <c r="BW33" s="131"/>
    </row>
    <row r="34" spans="1:75" s="137" customFormat="1" ht="15.95" customHeight="1">
      <c r="A34" s="134"/>
      <c r="B34" s="134"/>
      <c r="C34" s="703" t="str">
        <f>IF(M34="","",COUNT($C$7:D33)+1)</f>
        <v/>
      </c>
      <c r="D34" s="704"/>
      <c r="E34" s="709"/>
      <c r="F34" s="710"/>
      <c r="G34" s="710"/>
      <c r="H34" s="710"/>
      <c r="I34" s="710"/>
      <c r="J34" s="710"/>
      <c r="K34" s="710"/>
      <c r="L34" s="711"/>
      <c r="M34" s="718"/>
      <c r="N34" s="719"/>
      <c r="O34" s="719"/>
      <c r="P34" s="719"/>
      <c r="Q34" s="719"/>
      <c r="R34" s="719"/>
      <c r="S34" s="719"/>
      <c r="T34" s="719"/>
      <c r="U34" s="719"/>
      <c r="V34" s="719"/>
      <c r="W34" s="719"/>
      <c r="X34" s="720"/>
      <c r="Y34" s="670"/>
      <c r="Z34" s="671"/>
      <c r="AA34" s="671"/>
      <c r="AB34" s="671"/>
      <c r="AC34" s="671"/>
      <c r="AD34" s="671"/>
      <c r="AE34" s="671"/>
      <c r="AF34" s="721"/>
      <c r="AG34" s="685" t="str">
        <f t="shared" si="0"/>
        <v/>
      </c>
      <c r="AH34" s="686"/>
      <c r="AI34" s="686"/>
      <c r="AJ34" s="687"/>
      <c r="AK34" s="688"/>
      <c r="AL34" s="689"/>
      <c r="AM34" s="689"/>
      <c r="AN34" s="689"/>
      <c r="AO34" s="689"/>
      <c r="AP34" s="689"/>
      <c r="AQ34" s="689"/>
      <c r="AR34" s="689"/>
      <c r="AS34" s="689"/>
      <c r="AT34" s="689"/>
      <c r="AU34" s="689"/>
      <c r="AV34" s="689"/>
      <c r="AW34" s="689"/>
      <c r="AX34" s="689"/>
      <c r="AY34" s="689"/>
      <c r="AZ34" s="689"/>
      <c r="BA34" s="690"/>
      <c r="BB34" s="728"/>
      <c r="BC34" s="729"/>
      <c r="BD34" s="730"/>
      <c r="BE34" s="670"/>
      <c r="BF34" s="671"/>
      <c r="BG34" s="671"/>
      <c r="BH34" s="671"/>
      <c r="BI34" s="671"/>
      <c r="BJ34" s="671"/>
      <c r="BK34" s="671"/>
      <c r="BL34" s="672"/>
      <c r="BO34" s="806"/>
      <c r="BP34" s="806"/>
      <c r="BQ34" s="806"/>
      <c r="BR34" s="131" t="s">
        <v>275</v>
      </c>
      <c r="BS34" s="131"/>
      <c r="BT34" s="131"/>
      <c r="BU34" s="131"/>
      <c r="BV34" s="131"/>
      <c r="BW34" s="131"/>
    </row>
    <row r="35" spans="1:75" s="137" customFormat="1" ht="15.95" customHeight="1">
      <c r="A35" s="134"/>
      <c r="B35" s="134"/>
      <c r="C35" s="705"/>
      <c r="D35" s="706"/>
      <c r="E35" s="712"/>
      <c r="F35" s="713"/>
      <c r="G35" s="713"/>
      <c r="H35" s="713"/>
      <c r="I35" s="713"/>
      <c r="J35" s="713"/>
      <c r="K35" s="713"/>
      <c r="L35" s="714"/>
      <c r="M35" s="679"/>
      <c r="N35" s="680"/>
      <c r="O35" s="680"/>
      <c r="P35" s="680"/>
      <c r="Q35" s="680"/>
      <c r="R35" s="680"/>
      <c r="S35" s="680"/>
      <c r="T35" s="680"/>
      <c r="U35" s="680"/>
      <c r="V35" s="680"/>
      <c r="W35" s="680"/>
      <c r="X35" s="681"/>
      <c r="Y35" s="722"/>
      <c r="Z35" s="723"/>
      <c r="AA35" s="723"/>
      <c r="AB35" s="723"/>
      <c r="AC35" s="723"/>
      <c r="AD35" s="723"/>
      <c r="AE35" s="723"/>
      <c r="AF35" s="724"/>
      <c r="AG35" s="685" t="str">
        <f t="shared" si="0"/>
        <v/>
      </c>
      <c r="AH35" s="686"/>
      <c r="AI35" s="686"/>
      <c r="AJ35" s="687"/>
      <c r="AK35" s="688"/>
      <c r="AL35" s="689"/>
      <c r="AM35" s="689"/>
      <c r="AN35" s="689"/>
      <c r="AO35" s="689"/>
      <c r="AP35" s="689"/>
      <c r="AQ35" s="689"/>
      <c r="AR35" s="689"/>
      <c r="AS35" s="689"/>
      <c r="AT35" s="689"/>
      <c r="AU35" s="689"/>
      <c r="AV35" s="689"/>
      <c r="AW35" s="689"/>
      <c r="AX35" s="689"/>
      <c r="AY35" s="689"/>
      <c r="AZ35" s="689"/>
      <c r="BA35" s="690"/>
      <c r="BB35" s="667"/>
      <c r="BC35" s="668"/>
      <c r="BD35" s="669"/>
      <c r="BE35" s="673"/>
      <c r="BF35" s="674"/>
      <c r="BG35" s="674"/>
      <c r="BH35" s="674"/>
      <c r="BI35" s="674"/>
      <c r="BJ35" s="674"/>
      <c r="BK35" s="674"/>
      <c r="BL35" s="675"/>
      <c r="BO35" s="806"/>
      <c r="BP35" s="806"/>
      <c r="BQ35" s="806"/>
      <c r="BR35" s="131" t="s">
        <v>276</v>
      </c>
      <c r="BS35" s="131"/>
      <c r="BT35" s="131"/>
      <c r="BU35" s="131"/>
      <c r="BV35" s="131"/>
      <c r="BW35" s="131"/>
    </row>
    <row r="36" spans="1:75" s="137" customFormat="1" ht="15.95" customHeight="1">
      <c r="A36" s="134"/>
      <c r="B36" s="134"/>
      <c r="C36" s="734"/>
      <c r="D36" s="735"/>
      <c r="E36" s="736"/>
      <c r="F36" s="737"/>
      <c r="G36" s="737"/>
      <c r="H36" s="737"/>
      <c r="I36" s="737"/>
      <c r="J36" s="737"/>
      <c r="K36" s="737"/>
      <c r="L36" s="738"/>
      <c r="M36" s="728"/>
      <c r="N36" s="729"/>
      <c r="O36" s="729"/>
      <c r="P36" s="729"/>
      <c r="Q36" s="729"/>
      <c r="R36" s="729"/>
      <c r="S36" s="729"/>
      <c r="T36" s="729"/>
      <c r="U36" s="729"/>
      <c r="V36" s="729"/>
      <c r="W36" s="729"/>
      <c r="X36" s="730"/>
      <c r="Y36" s="731"/>
      <c r="Z36" s="732"/>
      <c r="AA36" s="732"/>
      <c r="AB36" s="732"/>
      <c r="AC36" s="732"/>
      <c r="AD36" s="732"/>
      <c r="AE36" s="732"/>
      <c r="AF36" s="733"/>
      <c r="AG36" s="685" t="str">
        <f t="shared" si="0"/>
        <v/>
      </c>
      <c r="AH36" s="686"/>
      <c r="AI36" s="686"/>
      <c r="AJ36" s="687"/>
      <c r="AK36" s="688"/>
      <c r="AL36" s="689"/>
      <c r="AM36" s="689"/>
      <c r="AN36" s="689"/>
      <c r="AO36" s="689"/>
      <c r="AP36" s="689"/>
      <c r="AQ36" s="689"/>
      <c r="AR36" s="689"/>
      <c r="AS36" s="689"/>
      <c r="AT36" s="689"/>
      <c r="AU36" s="689"/>
      <c r="AV36" s="689"/>
      <c r="AW36" s="689"/>
      <c r="AX36" s="689"/>
      <c r="AY36" s="689"/>
      <c r="AZ36" s="689"/>
      <c r="BA36" s="690"/>
      <c r="BB36" s="728"/>
      <c r="BC36" s="729"/>
      <c r="BD36" s="730"/>
      <c r="BE36" s="725"/>
      <c r="BF36" s="726"/>
      <c r="BG36" s="726"/>
      <c r="BH36" s="726"/>
      <c r="BI36" s="726"/>
      <c r="BJ36" s="726"/>
      <c r="BK36" s="726"/>
      <c r="BL36" s="727"/>
      <c r="BO36" s="806"/>
      <c r="BP36" s="806"/>
      <c r="BQ36" s="806"/>
      <c r="BR36" s="131" t="s">
        <v>277</v>
      </c>
      <c r="BS36" s="131"/>
      <c r="BT36" s="131"/>
      <c r="BU36" s="131"/>
      <c r="BV36" s="131"/>
      <c r="BW36" s="131"/>
    </row>
    <row r="37" spans="1:75" s="137" customFormat="1" ht="15.95" customHeight="1">
      <c r="A37" s="134"/>
      <c r="B37" s="134"/>
      <c r="C37" s="703" t="str">
        <f>IF(M37="","",COUNT($C$7:D36)+1)</f>
        <v/>
      </c>
      <c r="D37" s="704"/>
      <c r="E37" s="709"/>
      <c r="F37" s="710"/>
      <c r="G37" s="710"/>
      <c r="H37" s="710"/>
      <c r="I37" s="710"/>
      <c r="J37" s="710"/>
      <c r="K37" s="710"/>
      <c r="L37" s="711"/>
      <c r="M37" s="718"/>
      <c r="N37" s="719"/>
      <c r="O37" s="719"/>
      <c r="P37" s="719"/>
      <c r="Q37" s="719"/>
      <c r="R37" s="719"/>
      <c r="S37" s="719"/>
      <c r="T37" s="719"/>
      <c r="U37" s="719"/>
      <c r="V37" s="719"/>
      <c r="W37" s="719"/>
      <c r="X37" s="720"/>
      <c r="Y37" s="670"/>
      <c r="Z37" s="671"/>
      <c r="AA37" s="671"/>
      <c r="AB37" s="671"/>
      <c r="AC37" s="671"/>
      <c r="AD37" s="671"/>
      <c r="AE37" s="671"/>
      <c r="AF37" s="721"/>
      <c r="AG37" s="685" t="str">
        <f t="shared" si="0"/>
        <v/>
      </c>
      <c r="AH37" s="686"/>
      <c r="AI37" s="686"/>
      <c r="AJ37" s="687"/>
      <c r="AK37" s="688"/>
      <c r="AL37" s="689"/>
      <c r="AM37" s="689"/>
      <c r="AN37" s="689"/>
      <c r="AO37" s="689"/>
      <c r="AP37" s="689"/>
      <c r="AQ37" s="689"/>
      <c r="AR37" s="689"/>
      <c r="AS37" s="689"/>
      <c r="AT37" s="689"/>
      <c r="AU37" s="689"/>
      <c r="AV37" s="689"/>
      <c r="AW37" s="689"/>
      <c r="AX37" s="689"/>
      <c r="AY37" s="689"/>
      <c r="AZ37" s="689"/>
      <c r="BA37" s="690"/>
      <c r="BB37" s="667"/>
      <c r="BC37" s="668"/>
      <c r="BD37" s="669"/>
      <c r="BE37" s="670"/>
      <c r="BF37" s="671"/>
      <c r="BG37" s="671"/>
      <c r="BH37" s="671"/>
      <c r="BI37" s="671"/>
      <c r="BJ37" s="671"/>
      <c r="BK37" s="671"/>
      <c r="BL37" s="672"/>
      <c r="BO37" s="806"/>
      <c r="BP37" s="806"/>
      <c r="BQ37" s="806"/>
      <c r="BR37" s="131" t="s">
        <v>278</v>
      </c>
      <c r="BS37" s="131"/>
      <c r="BT37" s="131"/>
      <c r="BU37" s="131"/>
      <c r="BV37" s="131"/>
      <c r="BW37" s="131"/>
    </row>
    <row r="38" spans="1:75" s="137" customFormat="1" ht="15.95" customHeight="1">
      <c r="A38" s="134"/>
      <c r="B38" s="134"/>
      <c r="C38" s="705"/>
      <c r="D38" s="706"/>
      <c r="E38" s="712"/>
      <c r="F38" s="713"/>
      <c r="G38" s="713"/>
      <c r="H38" s="713"/>
      <c r="I38" s="713"/>
      <c r="J38" s="713"/>
      <c r="K38" s="713"/>
      <c r="L38" s="714"/>
      <c r="M38" s="679"/>
      <c r="N38" s="680"/>
      <c r="O38" s="680"/>
      <c r="P38" s="680"/>
      <c r="Q38" s="680"/>
      <c r="R38" s="680"/>
      <c r="S38" s="680"/>
      <c r="T38" s="680"/>
      <c r="U38" s="680"/>
      <c r="V38" s="680"/>
      <c r="W38" s="680"/>
      <c r="X38" s="681"/>
      <c r="Y38" s="722"/>
      <c r="Z38" s="723"/>
      <c r="AA38" s="723"/>
      <c r="AB38" s="723"/>
      <c r="AC38" s="723"/>
      <c r="AD38" s="723"/>
      <c r="AE38" s="723"/>
      <c r="AF38" s="724"/>
      <c r="AG38" s="685" t="str">
        <f t="shared" si="0"/>
        <v/>
      </c>
      <c r="AH38" s="686"/>
      <c r="AI38" s="686"/>
      <c r="AJ38" s="687"/>
      <c r="AK38" s="688"/>
      <c r="AL38" s="689"/>
      <c r="AM38" s="689"/>
      <c r="AN38" s="689"/>
      <c r="AO38" s="689"/>
      <c r="AP38" s="689"/>
      <c r="AQ38" s="689"/>
      <c r="AR38" s="689"/>
      <c r="AS38" s="689"/>
      <c r="AT38" s="689"/>
      <c r="AU38" s="689"/>
      <c r="AV38" s="689"/>
      <c r="AW38" s="689"/>
      <c r="AX38" s="689"/>
      <c r="AY38" s="689"/>
      <c r="AZ38" s="689"/>
      <c r="BA38" s="690"/>
      <c r="BB38" s="728"/>
      <c r="BC38" s="729"/>
      <c r="BD38" s="730"/>
      <c r="BE38" s="673"/>
      <c r="BF38" s="674"/>
      <c r="BG38" s="674"/>
      <c r="BH38" s="674"/>
      <c r="BI38" s="674"/>
      <c r="BJ38" s="674"/>
      <c r="BK38" s="674"/>
      <c r="BL38" s="675"/>
      <c r="BO38" s="806"/>
      <c r="BP38" s="806"/>
      <c r="BQ38" s="806"/>
      <c r="BR38" s="131" t="s">
        <v>279</v>
      </c>
      <c r="BS38" s="131"/>
      <c r="BT38" s="131"/>
      <c r="BU38" s="131"/>
      <c r="BV38" s="131"/>
      <c r="BW38" s="131"/>
    </row>
    <row r="39" spans="1:75" s="137" customFormat="1" ht="15.95" customHeight="1">
      <c r="A39" s="134"/>
      <c r="B39" s="134"/>
      <c r="C39" s="734"/>
      <c r="D39" s="735"/>
      <c r="E39" s="736"/>
      <c r="F39" s="737"/>
      <c r="G39" s="737"/>
      <c r="H39" s="737"/>
      <c r="I39" s="737"/>
      <c r="J39" s="737"/>
      <c r="K39" s="737"/>
      <c r="L39" s="738"/>
      <c r="M39" s="728"/>
      <c r="N39" s="729"/>
      <c r="O39" s="729"/>
      <c r="P39" s="729"/>
      <c r="Q39" s="729"/>
      <c r="R39" s="729"/>
      <c r="S39" s="729"/>
      <c r="T39" s="729"/>
      <c r="U39" s="729"/>
      <c r="V39" s="729"/>
      <c r="W39" s="729"/>
      <c r="X39" s="730"/>
      <c r="Y39" s="731"/>
      <c r="Z39" s="732"/>
      <c r="AA39" s="732"/>
      <c r="AB39" s="732"/>
      <c r="AC39" s="732"/>
      <c r="AD39" s="732"/>
      <c r="AE39" s="732"/>
      <c r="AF39" s="733"/>
      <c r="AG39" s="685" t="str">
        <f t="shared" si="0"/>
        <v/>
      </c>
      <c r="AH39" s="686"/>
      <c r="AI39" s="686"/>
      <c r="AJ39" s="687"/>
      <c r="AK39" s="688"/>
      <c r="AL39" s="689"/>
      <c r="AM39" s="689"/>
      <c r="AN39" s="689"/>
      <c r="AO39" s="689"/>
      <c r="AP39" s="689"/>
      <c r="AQ39" s="689"/>
      <c r="AR39" s="689"/>
      <c r="AS39" s="689"/>
      <c r="AT39" s="689"/>
      <c r="AU39" s="689"/>
      <c r="AV39" s="689"/>
      <c r="AW39" s="689"/>
      <c r="AX39" s="689"/>
      <c r="AY39" s="689"/>
      <c r="AZ39" s="689"/>
      <c r="BA39" s="690"/>
      <c r="BB39" s="728"/>
      <c r="BC39" s="729"/>
      <c r="BD39" s="730"/>
      <c r="BE39" s="725"/>
      <c r="BF39" s="726"/>
      <c r="BG39" s="726"/>
      <c r="BH39" s="726"/>
      <c r="BI39" s="726"/>
      <c r="BJ39" s="726"/>
      <c r="BK39" s="726"/>
      <c r="BL39" s="727"/>
      <c r="BO39" s="806"/>
      <c r="BP39" s="806"/>
      <c r="BQ39" s="806"/>
      <c r="BR39" s="131" t="s">
        <v>280</v>
      </c>
      <c r="BS39" s="131"/>
      <c r="BT39" s="131"/>
      <c r="BU39" s="131"/>
      <c r="BV39" s="131"/>
      <c r="BW39" s="131"/>
    </row>
    <row r="40" spans="1:75" s="137" customFormat="1" ht="15.95" customHeight="1">
      <c r="A40" s="134"/>
      <c r="B40" s="134"/>
      <c r="C40" s="703" t="str">
        <f>IF(M40="","",COUNT($C$7:D39)+1)</f>
        <v/>
      </c>
      <c r="D40" s="704"/>
      <c r="E40" s="709"/>
      <c r="F40" s="710"/>
      <c r="G40" s="710"/>
      <c r="H40" s="710"/>
      <c r="I40" s="710"/>
      <c r="J40" s="710"/>
      <c r="K40" s="710"/>
      <c r="L40" s="711"/>
      <c r="M40" s="718"/>
      <c r="N40" s="719"/>
      <c r="O40" s="719"/>
      <c r="P40" s="719"/>
      <c r="Q40" s="719"/>
      <c r="R40" s="719"/>
      <c r="S40" s="719"/>
      <c r="T40" s="719"/>
      <c r="U40" s="719"/>
      <c r="V40" s="719"/>
      <c r="W40" s="719"/>
      <c r="X40" s="720"/>
      <c r="Y40" s="670"/>
      <c r="Z40" s="671"/>
      <c r="AA40" s="671"/>
      <c r="AB40" s="671"/>
      <c r="AC40" s="671"/>
      <c r="AD40" s="671"/>
      <c r="AE40" s="671"/>
      <c r="AF40" s="721"/>
      <c r="AG40" s="685" t="str">
        <f t="shared" si="0"/>
        <v/>
      </c>
      <c r="AH40" s="686"/>
      <c r="AI40" s="686"/>
      <c r="AJ40" s="687"/>
      <c r="AK40" s="688"/>
      <c r="AL40" s="689"/>
      <c r="AM40" s="689"/>
      <c r="AN40" s="689"/>
      <c r="AO40" s="689"/>
      <c r="AP40" s="689"/>
      <c r="AQ40" s="689"/>
      <c r="AR40" s="689"/>
      <c r="AS40" s="689"/>
      <c r="AT40" s="689"/>
      <c r="AU40" s="689"/>
      <c r="AV40" s="689"/>
      <c r="AW40" s="689"/>
      <c r="AX40" s="689"/>
      <c r="AY40" s="689"/>
      <c r="AZ40" s="689"/>
      <c r="BA40" s="690"/>
      <c r="BB40" s="667"/>
      <c r="BC40" s="668"/>
      <c r="BD40" s="669"/>
      <c r="BE40" s="670"/>
      <c r="BF40" s="671"/>
      <c r="BG40" s="671"/>
      <c r="BH40" s="671"/>
      <c r="BI40" s="671"/>
      <c r="BJ40" s="671"/>
      <c r="BK40" s="671"/>
      <c r="BL40" s="672"/>
      <c r="BO40" s="806"/>
      <c r="BP40" s="806"/>
      <c r="BQ40" s="806"/>
      <c r="BR40" s="131" t="s">
        <v>281</v>
      </c>
      <c r="BS40" s="131"/>
      <c r="BT40" s="131"/>
      <c r="BU40" s="131"/>
      <c r="BV40" s="131"/>
      <c r="BW40" s="131"/>
    </row>
    <row r="41" spans="1:75" s="137" customFormat="1" ht="15.95" customHeight="1">
      <c r="A41" s="134"/>
      <c r="B41" s="134"/>
      <c r="C41" s="705"/>
      <c r="D41" s="706"/>
      <c r="E41" s="712"/>
      <c r="F41" s="713"/>
      <c r="G41" s="713"/>
      <c r="H41" s="713"/>
      <c r="I41" s="713"/>
      <c r="J41" s="713"/>
      <c r="K41" s="713"/>
      <c r="L41" s="714"/>
      <c r="M41" s="679"/>
      <c r="N41" s="680"/>
      <c r="O41" s="680"/>
      <c r="P41" s="680"/>
      <c r="Q41" s="680"/>
      <c r="R41" s="680"/>
      <c r="S41" s="680"/>
      <c r="T41" s="680"/>
      <c r="U41" s="680"/>
      <c r="V41" s="680"/>
      <c r="W41" s="680"/>
      <c r="X41" s="681"/>
      <c r="Y41" s="722"/>
      <c r="Z41" s="723"/>
      <c r="AA41" s="723"/>
      <c r="AB41" s="723"/>
      <c r="AC41" s="723"/>
      <c r="AD41" s="723"/>
      <c r="AE41" s="723"/>
      <c r="AF41" s="724"/>
      <c r="AG41" s="685" t="str">
        <f t="shared" si="0"/>
        <v/>
      </c>
      <c r="AH41" s="686"/>
      <c r="AI41" s="686"/>
      <c r="AJ41" s="687"/>
      <c r="AK41" s="688"/>
      <c r="AL41" s="689"/>
      <c r="AM41" s="689"/>
      <c r="AN41" s="689"/>
      <c r="AO41" s="689"/>
      <c r="AP41" s="689"/>
      <c r="AQ41" s="689"/>
      <c r="AR41" s="689"/>
      <c r="AS41" s="689"/>
      <c r="AT41" s="689"/>
      <c r="AU41" s="689"/>
      <c r="AV41" s="689"/>
      <c r="AW41" s="689"/>
      <c r="AX41" s="689"/>
      <c r="AY41" s="689"/>
      <c r="AZ41" s="689"/>
      <c r="BA41" s="690"/>
      <c r="BB41" s="728"/>
      <c r="BC41" s="729"/>
      <c r="BD41" s="730"/>
      <c r="BE41" s="673"/>
      <c r="BF41" s="674"/>
      <c r="BG41" s="674"/>
      <c r="BH41" s="674"/>
      <c r="BI41" s="674"/>
      <c r="BJ41" s="674"/>
      <c r="BK41" s="674"/>
      <c r="BL41" s="675"/>
      <c r="BO41" s="238" t="s">
        <v>203</v>
      </c>
      <c r="BP41" s="239" t="s">
        <v>202</v>
      </c>
      <c r="BQ41" s="239" t="s">
        <v>204</v>
      </c>
      <c r="BR41" s="238" t="s">
        <v>203</v>
      </c>
      <c r="BS41" s="148"/>
      <c r="BT41" s="134"/>
      <c r="BU41" s="134"/>
    </row>
    <row r="42" spans="1:75" s="137" customFormat="1" ht="15.95" customHeight="1">
      <c r="A42" s="134"/>
      <c r="B42" s="134"/>
      <c r="C42" s="734"/>
      <c r="D42" s="735"/>
      <c r="E42" s="736"/>
      <c r="F42" s="737"/>
      <c r="G42" s="737"/>
      <c r="H42" s="737"/>
      <c r="I42" s="737"/>
      <c r="J42" s="737"/>
      <c r="K42" s="737"/>
      <c r="L42" s="738"/>
      <c r="M42" s="728"/>
      <c r="N42" s="729"/>
      <c r="O42" s="729"/>
      <c r="P42" s="729"/>
      <c r="Q42" s="729"/>
      <c r="R42" s="729"/>
      <c r="S42" s="729"/>
      <c r="T42" s="729"/>
      <c r="U42" s="729"/>
      <c r="V42" s="729"/>
      <c r="W42" s="729"/>
      <c r="X42" s="730"/>
      <c r="Y42" s="731"/>
      <c r="Z42" s="732"/>
      <c r="AA42" s="732"/>
      <c r="AB42" s="732"/>
      <c r="AC42" s="732"/>
      <c r="AD42" s="732"/>
      <c r="AE42" s="732"/>
      <c r="AF42" s="733"/>
      <c r="AG42" s="685" t="str">
        <f t="shared" si="0"/>
        <v/>
      </c>
      <c r="AH42" s="686"/>
      <c r="AI42" s="686"/>
      <c r="AJ42" s="687"/>
      <c r="AK42" s="688"/>
      <c r="AL42" s="689"/>
      <c r="AM42" s="689"/>
      <c r="AN42" s="689"/>
      <c r="AO42" s="689"/>
      <c r="AP42" s="689"/>
      <c r="AQ42" s="689"/>
      <c r="AR42" s="689"/>
      <c r="AS42" s="689"/>
      <c r="AT42" s="689"/>
      <c r="AU42" s="689"/>
      <c r="AV42" s="689"/>
      <c r="AW42" s="689"/>
      <c r="AX42" s="689"/>
      <c r="AY42" s="689"/>
      <c r="AZ42" s="689"/>
      <c r="BA42" s="690"/>
      <c r="BB42" s="667"/>
      <c r="BC42" s="668"/>
      <c r="BD42" s="669"/>
      <c r="BE42" s="725"/>
      <c r="BF42" s="726"/>
      <c r="BG42" s="726"/>
      <c r="BH42" s="726"/>
      <c r="BI42" s="726"/>
      <c r="BJ42" s="726"/>
      <c r="BK42" s="726"/>
      <c r="BL42" s="727"/>
      <c r="BO42" s="240"/>
      <c r="BP42" s="241"/>
      <c r="BQ42" s="241"/>
      <c r="BR42" s="240"/>
      <c r="BT42" s="134"/>
    </row>
    <row r="43" spans="1:75" s="137" customFormat="1" ht="15.95" customHeight="1">
      <c r="A43" s="134"/>
      <c r="B43" s="134"/>
      <c r="C43" s="703" t="str">
        <f>IF(M43="","",COUNT($C$7:D42)+1)</f>
        <v/>
      </c>
      <c r="D43" s="704"/>
      <c r="E43" s="709"/>
      <c r="F43" s="710"/>
      <c r="G43" s="710"/>
      <c r="H43" s="710"/>
      <c r="I43" s="710"/>
      <c r="J43" s="710"/>
      <c r="K43" s="710"/>
      <c r="L43" s="711"/>
      <c r="M43" s="718"/>
      <c r="N43" s="719"/>
      <c r="O43" s="719"/>
      <c r="P43" s="719"/>
      <c r="Q43" s="719"/>
      <c r="R43" s="719"/>
      <c r="S43" s="719"/>
      <c r="T43" s="719"/>
      <c r="U43" s="719"/>
      <c r="V43" s="719"/>
      <c r="W43" s="719"/>
      <c r="X43" s="720"/>
      <c r="Y43" s="670"/>
      <c r="Z43" s="671"/>
      <c r="AA43" s="671"/>
      <c r="AB43" s="671"/>
      <c r="AC43" s="671"/>
      <c r="AD43" s="671"/>
      <c r="AE43" s="671"/>
      <c r="AF43" s="721"/>
      <c r="AG43" s="685" t="str">
        <f t="shared" si="0"/>
        <v/>
      </c>
      <c r="AH43" s="686"/>
      <c r="AI43" s="686"/>
      <c r="AJ43" s="687"/>
      <c r="AK43" s="688"/>
      <c r="AL43" s="689"/>
      <c r="AM43" s="689"/>
      <c r="AN43" s="689"/>
      <c r="AO43" s="689"/>
      <c r="AP43" s="689"/>
      <c r="AQ43" s="689"/>
      <c r="AR43" s="689"/>
      <c r="AS43" s="689"/>
      <c r="AT43" s="689"/>
      <c r="AU43" s="689"/>
      <c r="AV43" s="689"/>
      <c r="AW43" s="689"/>
      <c r="AX43" s="689"/>
      <c r="AY43" s="689"/>
      <c r="AZ43" s="689"/>
      <c r="BA43" s="690"/>
      <c r="BB43" s="728"/>
      <c r="BC43" s="729"/>
      <c r="BD43" s="730"/>
      <c r="BE43" s="670"/>
      <c r="BF43" s="671"/>
      <c r="BG43" s="671"/>
      <c r="BH43" s="671"/>
      <c r="BI43" s="671"/>
      <c r="BJ43" s="671"/>
      <c r="BK43" s="671"/>
      <c r="BL43" s="672"/>
      <c r="BO43" s="149">
        <v>111</v>
      </c>
      <c r="BP43" s="63" t="s">
        <v>206</v>
      </c>
      <c r="BQ43" s="103" t="s">
        <v>282</v>
      </c>
      <c r="BR43" s="149">
        <f t="shared" ref="BR43:BR106" si="1">IF(BO43="","",BO43)</f>
        <v>111</v>
      </c>
    </row>
    <row r="44" spans="1:75" s="137" customFormat="1" ht="15.95" customHeight="1">
      <c r="A44" s="134"/>
      <c r="B44" s="134"/>
      <c r="C44" s="705"/>
      <c r="D44" s="706"/>
      <c r="E44" s="712"/>
      <c r="F44" s="713"/>
      <c r="G44" s="713"/>
      <c r="H44" s="713"/>
      <c r="I44" s="713"/>
      <c r="J44" s="713"/>
      <c r="K44" s="713"/>
      <c r="L44" s="714"/>
      <c r="M44" s="679"/>
      <c r="N44" s="680"/>
      <c r="O44" s="680"/>
      <c r="P44" s="680"/>
      <c r="Q44" s="680"/>
      <c r="R44" s="680"/>
      <c r="S44" s="680"/>
      <c r="T44" s="680"/>
      <c r="U44" s="680"/>
      <c r="V44" s="680"/>
      <c r="W44" s="680"/>
      <c r="X44" s="681"/>
      <c r="Y44" s="722"/>
      <c r="Z44" s="723"/>
      <c r="AA44" s="723"/>
      <c r="AB44" s="723"/>
      <c r="AC44" s="723"/>
      <c r="AD44" s="723"/>
      <c r="AE44" s="723"/>
      <c r="AF44" s="724"/>
      <c r="AG44" s="685" t="str">
        <f t="shared" si="0"/>
        <v/>
      </c>
      <c r="AH44" s="686"/>
      <c r="AI44" s="686"/>
      <c r="AJ44" s="687"/>
      <c r="AK44" s="688"/>
      <c r="AL44" s="689"/>
      <c r="AM44" s="689"/>
      <c r="AN44" s="689"/>
      <c r="AO44" s="689"/>
      <c r="AP44" s="689"/>
      <c r="AQ44" s="689"/>
      <c r="AR44" s="689"/>
      <c r="AS44" s="689"/>
      <c r="AT44" s="689"/>
      <c r="AU44" s="689"/>
      <c r="AV44" s="689"/>
      <c r="AW44" s="689"/>
      <c r="AX44" s="689"/>
      <c r="AY44" s="689"/>
      <c r="AZ44" s="689"/>
      <c r="BA44" s="690"/>
      <c r="BB44" s="728"/>
      <c r="BC44" s="729"/>
      <c r="BD44" s="730"/>
      <c r="BE44" s="673"/>
      <c r="BF44" s="674"/>
      <c r="BG44" s="674"/>
      <c r="BH44" s="674"/>
      <c r="BI44" s="674"/>
      <c r="BJ44" s="674"/>
      <c r="BK44" s="674"/>
      <c r="BL44" s="675"/>
      <c r="BO44" s="149">
        <v>212</v>
      </c>
      <c r="BP44" s="63" t="s">
        <v>283</v>
      </c>
      <c r="BQ44" s="103" t="s">
        <v>284</v>
      </c>
      <c r="BR44" s="149">
        <f t="shared" si="1"/>
        <v>212</v>
      </c>
    </row>
    <row r="45" spans="1:75" s="137" customFormat="1" ht="15.95" customHeight="1">
      <c r="A45" s="134"/>
      <c r="B45" s="134"/>
      <c r="C45" s="734"/>
      <c r="D45" s="735"/>
      <c r="E45" s="736"/>
      <c r="F45" s="737"/>
      <c r="G45" s="737"/>
      <c r="H45" s="737"/>
      <c r="I45" s="737"/>
      <c r="J45" s="737"/>
      <c r="K45" s="737"/>
      <c r="L45" s="738"/>
      <c r="M45" s="728"/>
      <c r="N45" s="729"/>
      <c r="O45" s="729"/>
      <c r="P45" s="729"/>
      <c r="Q45" s="729"/>
      <c r="R45" s="729"/>
      <c r="S45" s="729"/>
      <c r="T45" s="729"/>
      <c r="U45" s="729"/>
      <c r="V45" s="729"/>
      <c r="W45" s="729"/>
      <c r="X45" s="730"/>
      <c r="Y45" s="731"/>
      <c r="Z45" s="732"/>
      <c r="AA45" s="732"/>
      <c r="AB45" s="732"/>
      <c r="AC45" s="732"/>
      <c r="AD45" s="732"/>
      <c r="AE45" s="732"/>
      <c r="AF45" s="733"/>
      <c r="AG45" s="685" t="str">
        <f t="shared" si="0"/>
        <v/>
      </c>
      <c r="AH45" s="686"/>
      <c r="AI45" s="686"/>
      <c r="AJ45" s="687"/>
      <c r="AK45" s="688"/>
      <c r="AL45" s="689"/>
      <c r="AM45" s="689"/>
      <c r="AN45" s="689"/>
      <c r="AO45" s="689"/>
      <c r="AP45" s="689"/>
      <c r="AQ45" s="689"/>
      <c r="AR45" s="689"/>
      <c r="AS45" s="689"/>
      <c r="AT45" s="689"/>
      <c r="AU45" s="689"/>
      <c r="AV45" s="689"/>
      <c r="AW45" s="689"/>
      <c r="AX45" s="689"/>
      <c r="AY45" s="689"/>
      <c r="AZ45" s="689"/>
      <c r="BA45" s="690"/>
      <c r="BB45" s="667"/>
      <c r="BC45" s="668"/>
      <c r="BD45" s="669"/>
      <c r="BE45" s="725"/>
      <c r="BF45" s="726"/>
      <c r="BG45" s="726"/>
      <c r="BH45" s="726"/>
      <c r="BI45" s="726"/>
      <c r="BJ45" s="726"/>
      <c r="BK45" s="726"/>
      <c r="BL45" s="727"/>
      <c r="BO45" s="149">
        <v>113</v>
      </c>
      <c r="BP45" s="63" t="s">
        <v>283</v>
      </c>
      <c r="BQ45" s="103" t="s">
        <v>285</v>
      </c>
      <c r="BR45" s="149">
        <f t="shared" si="1"/>
        <v>113</v>
      </c>
    </row>
    <row r="46" spans="1:75" s="137" customFormat="1" ht="15.95" customHeight="1">
      <c r="A46" s="134"/>
      <c r="B46" s="134"/>
      <c r="C46" s="703" t="str">
        <f>IF(M46="","",COUNT($C$7:D45)+1)</f>
        <v/>
      </c>
      <c r="D46" s="704"/>
      <c r="E46" s="709"/>
      <c r="F46" s="710"/>
      <c r="G46" s="710"/>
      <c r="H46" s="710"/>
      <c r="I46" s="710"/>
      <c r="J46" s="710"/>
      <c r="K46" s="710"/>
      <c r="L46" s="711"/>
      <c r="M46" s="718"/>
      <c r="N46" s="719"/>
      <c r="O46" s="719"/>
      <c r="P46" s="719"/>
      <c r="Q46" s="719"/>
      <c r="R46" s="719"/>
      <c r="S46" s="719"/>
      <c r="T46" s="719"/>
      <c r="U46" s="719"/>
      <c r="V46" s="719"/>
      <c r="W46" s="719"/>
      <c r="X46" s="720"/>
      <c r="Y46" s="670"/>
      <c r="Z46" s="671"/>
      <c r="AA46" s="671"/>
      <c r="AB46" s="671"/>
      <c r="AC46" s="671"/>
      <c r="AD46" s="671"/>
      <c r="AE46" s="671"/>
      <c r="AF46" s="721"/>
      <c r="AG46" s="685" t="str">
        <f t="shared" si="0"/>
        <v/>
      </c>
      <c r="AH46" s="686"/>
      <c r="AI46" s="686"/>
      <c r="AJ46" s="687"/>
      <c r="AK46" s="688"/>
      <c r="AL46" s="689"/>
      <c r="AM46" s="689"/>
      <c r="AN46" s="689"/>
      <c r="AO46" s="689"/>
      <c r="AP46" s="689"/>
      <c r="AQ46" s="689"/>
      <c r="AR46" s="689"/>
      <c r="AS46" s="689"/>
      <c r="AT46" s="689"/>
      <c r="AU46" s="689"/>
      <c r="AV46" s="689"/>
      <c r="AW46" s="689"/>
      <c r="AX46" s="689"/>
      <c r="AY46" s="689"/>
      <c r="AZ46" s="689"/>
      <c r="BA46" s="690"/>
      <c r="BB46" s="728"/>
      <c r="BC46" s="729"/>
      <c r="BD46" s="730"/>
      <c r="BE46" s="670"/>
      <c r="BF46" s="671"/>
      <c r="BG46" s="671"/>
      <c r="BH46" s="671"/>
      <c r="BI46" s="671"/>
      <c r="BJ46" s="671"/>
      <c r="BK46" s="671"/>
      <c r="BL46" s="672"/>
      <c r="BO46" s="149">
        <v>214</v>
      </c>
      <c r="BP46" s="63" t="s">
        <v>283</v>
      </c>
      <c r="BQ46" s="103" t="s">
        <v>286</v>
      </c>
      <c r="BR46" s="149">
        <f t="shared" si="1"/>
        <v>214</v>
      </c>
    </row>
    <row r="47" spans="1:75" s="137" customFormat="1" ht="15.95" customHeight="1">
      <c r="A47" s="134"/>
      <c r="B47" s="134"/>
      <c r="C47" s="705"/>
      <c r="D47" s="706"/>
      <c r="E47" s="712"/>
      <c r="F47" s="713"/>
      <c r="G47" s="713"/>
      <c r="H47" s="713"/>
      <c r="I47" s="713"/>
      <c r="J47" s="713"/>
      <c r="K47" s="713"/>
      <c r="L47" s="714"/>
      <c r="M47" s="679"/>
      <c r="N47" s="680"/>
      <c r="O47" s="680"/>
      <c r="P47" s="680"/>
      <c r="Q47" s="680"/>
      <c r="R47" s="680"/>
      <c r="S47" s="680"/>
      <c r="T47" s="680"/>
      <c r="U47" s="680"/>
      <c r="V47" s="680"/>
      <c r="W47" s="680"/>
      <c r="X47" s="681"/>
      <c r="Y47" s="722"/>
      <c r="Z47" s="723"/>
      <c r="AA47" s="723"/>
      <c r="AB47" s="723"/>
      <c r="AC47" s="723"/>
      <c r="AD47" s="723"/>
      <c r="AE47" s="723"/>
      <c r="AF47" s="724"/>
      <c r="AG47" s="685" t="str">
        <f t="shared" si="0"/>
        <v/>
      </c>
      <c r="AH47" s="686"/>
      <c r="AI47" s="686"/>
      <c r="AJ47" s="687"/>
      <c r="AK47" s="688"/>
      <c r="AL47" s="689"/>
      <c r="AM47" s="689"/>
      <c r="AN47" s="689"/>
      <c r="AO47" s="689"/>
      <c r="AP47" s="689"/>
      <c r="AQ47" s="689"/>
      <c r="AR47" s="689"/>
      <c r="AS47" s="689"/>
      <c r="AT47" s="689"/>
      <c r="AU47" s="689"/>
      <c r="AV47" s="689"/>
      <c r="AW47" s="689"/>
      <c r="AX47" s="689"/>
      <c r="AY47" s="689"/>
      <c r="AZ47" s="689"/>
      <c r="BA47" s="690"/>
      <c r="BB47" s="667"/>
      <c r="BC47" s="668"/>
      <c r="BD47" s="669"/>
      <c r="BE47" s="673"/>
      <c r="BF47" s="674"/>
      <c r="BG47" s="674"/>
      <c r="BH47" s="674"/>
      <c r="BI47" s="674"/>
      <c r="BJ47" s="674"/>
      <c r="BK47" s="674"/>
      <c r="BL47" s="675"/>
      <c r="BO47" s="149">
        <v>215</v>
      </c>
      <c r="BP47" s="63" t="s">
        <v>283</v>
      </c>
      <c r="BQ47" s="103" t="s">
        <v>287</v>
      </c>
      <c r="BR47" s="149">
        <f t="shared" si="1"/>
        <v>215</v>
      </c>
    </row>
    <row r="48" spans="1:75" s="137" customFormat="1" ht="15.95" customHeight="1">
      <c r="A48" s="134"/>
      <c r="B48" s="134"/>
      <c r="C48" s="734"/>
      <c r="D48" s="735"/>
      <c r="E48" s="736"/>
      <c r="F48" s="737"/>
      <c r="G48" s="737"/>
      <c r="H48" s="737"/>
      <c r="I48" s="737"/>
      <c r="J48" s="737"/>
      <c r="K48" s="737"/>
      <c r="L48" s="738"/>
      <c r="M48" s="728"/>
      <c r="N48" s="729"/>
      <c r="O48" s="729"/>
      <c r="P48" s="729"/>
      <c r="Q48" s="729"/>
      <c r="R48" s="729"/>
      <c r="S48" s="729"/>
      <c r="T48" s="729"/>
      <c r="U48" s="729"/>
      <c r="V48" s="729"/>
      <c r="W48" s="729"/>
      <c r="X48" s="730"/>
      <c r="Y48" s="731"/>
      <c r="Z48" s="732"/>
      <c r="AA48" s="732"/>
      <c r="AB48" s="732"/>
      <c r="AC48" s="732"/>
      <c r="AD48" s="732"/>
      <c r="AE48" s="732"/>
      <c r="AF48" s="733"/>
      <c r="AG48" s="685" t="str">
        <f t="shared" si="0"/>
        <v/>
      </c>
      <c r="AH48" s="686"/>
      <c r="AI48" s="686"/>
      <c r="AJ48" s="687"/>
      <c r="AK48" s="688"/>
      <c r="AL48" s="689"/>
      <c r="AM48" s="689"/>
      <c r="AN48" s="689"/>
      <c r="AO48" s="689"/>
      <c r="AP48" s="689"/>
      <c r="AQ48" s="689"/>
      <c r="AR48" s="689"/>
      <c r="AS48" s="689"/>
      <c r="AT48" s="689"/>
      <c r="AU48" s="689"/>
      <c r="AV48" s="689"/>
      <c r="AW48" s="689"/>
      <c r="AX48" s="689"/>
      <c r="AY48" s="689"/>
      <c r="AZ48" s="689"/>
      <c r="BA48" s="690"/>
      <c r="BB48" s="728"/>
      <c r="BC48" s="729"/>
      <c r="BD48" s="730"/>
      <c r="BE48" s="725"/>
      <c r="BF48" s="726"/>
      <c r="BG48" s="726"/>
      <c r="BH48" s="726"/>
      <c r="BI48" s="726"/>
      <c r="BJ48" s="726"/>
      <c r="BK48" s="726"/>
      <c r="BL48" s="727"/>
      <c r="BO48" s="149">
        <v>216</v>
      </c>
      <c r="BP48" s="63" t="s">
        <v>283</v>
      </c>
      <c r="BQ48" s="103" t="s">
        <v>288</v>
      </c>
      <c r="BR48" s="149">
        <f t="shared" si="1"/>
        <v>216</v>
      </c>
    </row>
    <row r="49" spans="1:73" s="137" customFormat="1" ht="15.95" customHeight="1">
      <c r="A49" s="134"/>
      <c r="B49" s="134"/>
      <c r="C49" s="703" t="str">
        <f>IF(M49="","",COUNT($C$7:D48)+1)</f>
        <v/>
      </c>
      <c r="D49" s="704"/>
      <c r="E49" s="709"/>
      <c r="F49" s="710"/>
      <c r="G49" s="710"/>
      <c r="H49" s="710"/>
      <c r="I49" s="710"/>
      <c r="J49" s="710"/>
      <c r="K49" s="710"/>
      <c r="L49" s="711"/>
      <c r="M49" s="718"/>
      <c r="N49" s="719"/>
      <c r="O49" s="719"/>
      <c r="P49" s="719"/>
      <c r="Q49" s="719"/>
      <c r="R49" s="719"/>
      <c r="S49" s="719"/>
      <c r="T49" s="719"/>
      <c r="U49" s="719"/>
      <c r="V49" s="719"/>
      <c r="W49" s="719"/>
      <c r="X49" s="720"/>
      <c r="Y49" s="670"/>
      <c r="Z49" s="671"/>
      <c r="AA49" s="671"/>
      <c r="AB49" s="671"/>
      <c r="AC49" s="671"/>
      <c r="AD49" s="671"/>
      <c r="AE49" s="671"/>
      <c r="AF49" s="721"/>
      <c r="AG49" s="685" t="str">
        <f t="shared" si="0"/>
        <v/>
      </c>
      <c r="AH49" s="686"/>
      <c r="AI49" s="686"/>
      <c r="AJ49" s="687"/>
      <c r="AK49" s="688"/>
      <c r="AL49" s="689"/>
      <c r="AM49" s="689"/>
      <c r="AN49" s="689"/>
      <c r="AO49" s="689"/>
      <c r="AP49" s="689"/>
      <c r="AQ49" s="689"/>
      <c r="AR49" s="689"/>
      <c r="AS49" s="689"/>
      <c r="AT49" s="689"/>
      <c r="AU49" s="689"/>
      <c r="AV49" s="689"/>
      <c r="AW49" s="689"/>
      <c r="AX49" s="689"/>
      <c r="AY49" s="689"/>
      <c r="AZ49" s="689"/>
      <c r="BA49" s="690"/>
      <c r="BB49" s="728"/>
      <c r="BC49" s="729"/>
      <c r="BD49" s="730"/>
      <c r="BE49" s="670"/>
      <c r="BF49" s="671"/>
      <c r="BG49" s="671"/>
      <c r="BH49" s="671"/>
      <c r="BI49" s="671"/>
      <c r="BJ49" s="671"/>
      <c r="BK49" s="671"/>
      <c r="BL49" s="672"/>
      <c r="BO49" s="149">
        <v>120</v>
      </c>
      <c r="BP49" s="63" t="s">
        <v>283</v>
      </c>
      <c r="BQ49" s="103" t="s">
        <v>289</v>
      </c>
      <c r="BR49" s="149">
        <f t="shared" si="1"/>
        <v>120</v>
      </c>
    </row>
    <row r="50" spans="1:73" s="137" customFormat="1" ht="15.95" customHeight="1">
      <c r="A50" s="134"/>
      <c r="B50" s="134"/>
      <c r="C50" s="705"/>
      <c r="D50" s="706"/>
      <c r="E50" s="712"/>
      <c r="F50" s="713"/>
      <c r="G50" s="713"/>
      <c r="H50" s="713"/>
      <c r="I50" s="713"/>
      <c r="J50" s="713"/>
      <c r="K50" s="713"/>
      <c r="L50" s="714"/>
      <c r="M50" s="679"/>
      <c r="N50" s="680"/>
      <c r="O50" s="680"/>
      <c r="P50" s="680"/>
      <c r="Q50" s="680"/>
      <c r="R50" s="680"/>
      <c r="S50" s="680"/>
      <c r="T50" s="680"/>
      <c r="U50" s="680"/>
      <c r="V50" s="680"/>
      <c r="W50" s="680"/>
      <c r="X50" s="681"/>
      <c r="Y50" s="722"/>
      <c r="Z50" s="723"/>
      <c r="AA50" s="723"/>
      <c r="AB50" s="723"/>
      <c r="AC50" s="723"/>
      <c r="AD50" s="723"/>
      <c r="AE50" s="723"/>
      <c r="AF50" s="724"/>
      <c r="AG50" s="685" t="str">
        <f t="shared" si="0"/>
        <v/>
      </c>
      <c r="AH50" s="686"/>
      <c r="AI50" s="686"/>
      <c r="AJ50" s="687"/>
      <c r="AK50" s="688"/>
      <c r="AL50" s="689"/>
      <c r="AM50" s="689"/>
      <c r="AN50" s="689"/>
      <c r="AO50" s="689"/>
      <c r="AP50" s="689"/>
      <c r="AQ50" s="689"/>
      <c r="AR50" s="689"/>
      <c r="AS50" s="689"/>
      <c r="AT50" s="689"/>
      <c r="AU50" s="689"/>
      <c r="AV50" s="689"/>
      <c r="AW50" s="689"/>
      <c r="AX50" s="689"/>
      <c r="AY50" s="689"/>
      <c r="AZ50" s="689"/>
      <c r="BA50" s="690"/>
      <c r="BB50" s="728"/>
      <c r="BC50" s="729"/>
      <c r="BD50" s="730"/>
      <c r="BE50" s="673"/>
      <c r="BF50" s="674"/>
      <c r="BG50" s="674"/>
      <c r="BH50" s="674"/>
      <c r="BI50" s="674"/>
      <c r="BJ50" s="674"/>
      <c r="BK50" s="674"/>
      <c r="BL50" s="675"/>
      <c r="BO50" s="149">
        <v>221</v>
      </c>
      <c r="BP50" s="63" t="s">
        <v>283</v>
      </c>
      <c r="BQ50" s="103" t="s">
        <v>290</v>
      </c>
      <c r="BR50" s="149">
        <f t="shared" si="1"/>
        <v>221</v>
      </c>
    </row>
    <row r="51" spans="1:73" s="137" customFormat="1" ht="15.95" customHeight="1" thickBot="1">
      <c r="A51" s="134"/>
      <c r="B51" s="134"/>
      <c r="C51" s="707"/>
      <c r="D51" s="708"/>
      <c r="E51" s="736"/>
      <c r="F51" s="737"/>
      <c r="G51" s="737"/>
      <c r="H51" s="737"/>
      <c r="I51" s="737"/>
      <c r="J51" s="737"/>
      <c r="K51" s="737"/>
      <c r="L51" s="738"/>
      <c r="M51" s="728"/>
      <c r="N51" s="729"/>
      <c r="O51" s="729"/>
      <c r="P51" s="729"/>
      <c r="Q51" s="729"/>
      <c r="R51" s="729"/>
      <c r="S51" s="729"/>
      <c r="T51" s="729"/>
      <c r="U51" s="729"/>
      <c r="V51" s="729"/>
      <c r="W51" s="729"/>
      <c r="X51" s="730"/>
      <c r="Y51" s="731"/>
      <c r="Z51" s="732"/>
      <c r="AA51" s="732"/>
      <c r="AB51" s="732"/>
      <c r="AC51" s="732"/>
      <c r="AD51" s="732"/>
      <c r="AE51" s="732"/>
      <c r="AF51" s="733"/>
      <c r="AG51" s="685" t="str">
        <f t="shared" si="0"/>
        <v/>
      </c>
      <c r="AH51" s="686"/>
      <c r="AI51" s="686"/>
      <c r="AJ51" s="687"/>
      <c r="AK51" s="697"/>
      <c r="AL51" s="698"/>
      <c r="AM51" s="698"/>
      <c r="AN51" s="698"/>
      <c r="AO51" s="698"/>
      <c r="AP51" s="698"/>
      <c r="AQ51" s="698"/>
      <c r="AR51" s="698"/>
      <c r="AS51" s="698"/>
      <c r="AT51" s="698"/>
      <c r="AU51" s="698"/>
      <c r="AV51" s="698"/>
      <c r="AW51" s="698"/>
      <c r="AX51" s="698"/>
      <c r="AY51" s="698"/>
      <c r="AZ51" s="698"/>
      <c r="BA51" s="699"/>
      <c r="BB51" s="728"/>
      <c r="BC51" s="729"/>
      <c r="BD51" s="730"/>
      <c r="BE51" s="676"/>
      <c r="BF51" s="677"/>
      <c r="BG51" s="677"/>
      <c r="BH51" s="677"/>
      <c r="BI51" s="677"/>
      <c r="BJ51" s="677"/>
      <c r="BK51" s="677"/>
      <c r="BL51" s="678"/>
      <c r="BO51" s="149">
        <v>222</v>
      </c>
      <c r="BP51" s="63" t="s">
        <v>283</v>
      </c>
      <c r="BQ51" s="103" t="s">
        <v>291</v>
      </c>
      <c r="BR51" s="149">
        <f t="shared" si="1"/>
        <v>222</v>
      </c>
    </row>
    <row r="52" spans="1:73" s="137" customFormat="1" ht="15.95" customHeight="1">
      <c r="A52" s="134"/>
      <c r="B52" s="150"/>
      <c r="C52" s="151"/>
      <c r="D52" s="242" t="s">
        <v>638</v>
      </c>
      <c r="E52" s="152"/>
      <c r="F52" s="152"/>
      <c r="G52" s="152"/>
      <c r="H52" s="152"/>
      <c r="I52" s="152"/>
      <c r="J52" s="152"/>
      <c r="K52" s="152"/>
      <c r="L52" s="152"/>
      <c r="M52" s="151"/>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4"/>
      <c r="AK52" s="786" t="s">
        <v>634</v>
      </c>
      <c r="AL52" s="787"/>
      <c r="AM52" s="787"/>
      <c r="AN52" s="787"/>
      <c r="AO52" s="787"/>
      <c r="AP52" s="787"/>
      <c r="AQ52" s="787"/>
      <c r="AR52" s="787"/>
      <c r="AS52" s="787"/>
      <c r="AT52" s="787"/>
      <c r="AU52" s="787"/>
      <c r="AV52" s="787"/>
      <c r="AW52" s="787"/>
      <c r="AX52" s="787"/>
      <c r="AY52" s="787"/>
      <c r="AZ52" s="787"/>
      <c r="BA52" s="787"/>
      <c r="BB52" s="787"/>
      <c r="BC52" s="787"/>
      <c r="BD52" s="788"/>
      <c r="BE52" s="789">
        <f>COUNTA(AK7:BA51,AK63:BA107,AK119:BA163,AK175:BA219,AK231:BA275,AK287:BA331,AK343:BA387,AK399:BA443,AK454:BA498,AK509:BA553)</f>
        <v>8</v>
      </c>
      <c r="BF52" s="790"/>
      <c r="BG52" s="790"/>
      <c r="BH52" s="790"/>
      <c r="BI52" s="790"/>
      <c r="BJ52" s="790"/>
      <c r="BK52" s="790"/>
      <c r="BL52" s="791"/>
      <c r="BO52" s="149">
        <v>223</v>
      </c>
      <c r="BP52" s="63" t="s">
        <v>283</v>
      </c>
      <c r="BQ52" s="103" t="s">
        <v>292</v>
      </c>
      <c r="BR52" s="149">
        <f t="shared" si="1"/>
        <v>223</v>
      </c>
    </row>
    <row r="53" spans="1:73" s="137" customFormat="1" ht="15.95" customHeight="1">
      <c r="A53" s="134"/>
      <c r="C53" s="155"/>
      <c r="D53" s="156"/>
      <c r="E53" s="157"/>
      <c r="F53" s="157"/>
      <c r="G53" s="157"/>
      <c r="H53" s="157"/>
      <c r="I53" s="157"/>
      <c r="J53" s="157"/>
      <c r="K53" s="157"/>
      <c r="L53" s="157"/>
      <c r="M53" s="158"/>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59"/>
      <c r="AK53" s="792" t="s">
        <v>635</v>
      </c>
      <c r="AL53" s="793"/>
      <c r="AM53" s="793"/>
      <c r="AN53" s="793"/>
      <c r="AO53" s="793"/>
      <c r="AP53" s="793"/>
      <c r="AQ53" s="793"/>
      <c r="AR53" s="793"/>
      <c r="AS53" s="793"/>
      <c r="AT53" s="793"/>
      <c r="AU53" s="793"/>
      <c r="AV53" s="793"/>
      <c r="AW53" s="793"/>
      <c r="AX53" s="793"/>
      <c r="AY53" s="793"/>
      <c r="AZ53" s="793"/>
      <c r="BA53" s="793"/>
      <c r="BB53" s="793"/>
      <c r="BC53" s="793"/>
      <c r="BD53" s="794"/>
      <c r="BE53" s="795">
        <v>2</v>
      </c>
      <c r="BF53" s="796"/>
      <c r="BG53" s="796"/>
      <c r="BH53" s="796"/>
      <c r="BI53" s="796"/>
      <c r="BJ53" s="796"/>
      <c r="BK53" s="796"/>
      <c r="BL53" s="797"/>
      <c r="BO53" s="149">
        <v>127</v>
      </c>
      <c r="BP53" s="63" t="s">
        <v>283</v>
      </c>
      <c r="BQ53" s="103" t="s">
        <v>293</v>
      </c>
      <c r="BR53" s="149">
        <f t="shared" si="1"/>
        <v>127</v>
      </c>
    </row>
    <row r="54" spans="1:73" s="137" customFormat="1" ht="15.95" customHeight="1">
      <c r="A54" s="134"/>
      <c r="C54" s="160"/>
      <c r="D54" s="160"/>
      <c r="E54" s="157">
        <v>3</v>
      </c>
      <c r="F54" s="157"/>
      <c r="G54" s="157"/>
      <c r="H54" s="157"/>
      <c r="I54" s="157"/>
      <c r="J54" s="157"/>
      <c r="K54" s="157"/>
      <c r="L54" s="157"/>
      <c r="M54" s="161"/>
      <c r="O54" s="162"/>
      <c r="P54" s="162"/>
      <c r="Q54" s="162"/>
      <c r="R54" s="162"/>
      <c r="S54" s="162"/>
      <c r="T54" s="162"/>
      <c r="U54" s="162"/>
      <c r="V54" s="162"/>
      <c r="W54" s="162"/>
      <c r="X54" s="162"/>
      <c r="Y54" s="163"/>
      <c r="Z54" s="163"/>
      <c r="AA54" s="163"/>
      <c r="AB54" s="163"/>
      <c r="AC54" s="163"/>
      <c r="AD54" s="163"/>
      <c r="AE54" s="163"/>
      <c r="AF54" s="163"/>
      <c r="AG54" s="163"/>
      <c r="AH54" s="164"/>
      <c r="AI54" s="164"/>
      <c r="AJ54" s="165"/>
      <c r="AK54" s="792" t="s">
        <v>636</v>
      </c>
      <c r="AL54" s="793"/>
      <c r="AM54" s="793"/>
      <c r="AN54" s="793"/>
      <c r="AO54" s="793"/>
      <c r="AP54" s="793"/>
      <c r="AQ54" s="793"/>
      <c r="AR54" s="793"/>
      <c r="AS54" s="793"/>
      <c r="AT54" s="793"/>
      <c r="AU54" s="793"/>
      <c r="AV54" s="793"/>
      <c r="AW54" s="793"/>
      <c r="AX54" s="793"/>
      <c r="AY54" s="793"/>
      <c r="AZ54" s="793"/>
      <c r="BA54" s="793"/>
      <c r="BB54" s="793"/>
      <c r="BC54" s="793"/>
      <c r="BD54" s="794"/>
      <c r="BE54" s="804">
        <v>1</v>
      </c>
      <c r="BF54" s="804"/>
      <c r="BG54" s="804"/>
      <c r="BH54" s="804"/>
      <c r="BI54" s="804"/>
      <c r="BJ54" s="804"/>
      <c r="BK54" s="804"/>
      <c r="BL54" s="805"/>
      <c r="BO54" s="149">
        <v>228</v>
      </c>
      <c r="BP54" s="63" t="s">
        <v>283</v>
      </c>
      <c r="BQ54" s="103" t="s">
        <v>294</v>
      </c>
      <c r="BR54" s="149">
        <f t="shared" si="1"/>
        <v>228</v>
      </c>
    </row>
    <row r="55" spans="1:73" s="133" customFormat="1" ht="15.95" customHeight="1" thickBot="1">
      <c r="A55" s="134"/>
      <c r="B55" s="137"/>
      <c r="C55" s="166"/>
      <c r="D55" s="167"/>
      <c r="E55" s="157"/>
      <c r="F55" s="157"/>
      <c r="G55" s="157"/>
      <c r="H55" s="157"/>
      <c r="I55" s="157"/>
      <c r="J55" s="157"/>
      <c r="K55" s="157"/>
      <c r="L55" s="157"/>
      <c r="M55" s="136"/>
      <c r="N55" s="168" t="s">
        <v>295</v>
      </c>
      <c r="O55" s="162"/>
      <c r="P55" s="162"/>
      <c r="Q55" s="162"/>
      <c r="R55" s="162"/>
      <c r="S55" s="162"/>
      <c r="T55" s="162"/>
      <c r="U55" s="162"/>
      <c r="V55" s="162"/>
      <c r="W55" s="162"/>
      <c r="X55" s="162"/>
      <c r="Y55" s="163"/>
      <c r="Z55" s="163"/>
      <c r="AA55" s="163"/>
      <c r="AB55" s="163"/>
      <c r="AC55" s="163"/>
      <c r="AD55" s="163"/>
      <c r="AE55" s="163"/>
      <c r="AF55" s="163"/>
      <c r="AG55" s="163"/>
      <c r="AH55" s="164"/>
      <c r="AI55" s="164"/>
      <c r="AJ55" s="165"/>
      <c r="AK55" s="798" t="s">
        <v>637</v>
      </c>
      <c r="AL55" s="799"/>
      <c r="AM55" s="799"/>
      <c r="AN55" s="799"/>
      <c r="AO55" s="799"/>
      <c r="AP55" s="799"/>
      <c r="AQ55" s="799"/>
      <c r="AR55" s="799"/>
      <c r="AS55" s="799"/>
      <c r="AT55" s="799"/>
      <c r="AU55" s="799"/>
      <c r="AV55" s="799"/>
      <c r="AW55" s="799"/>
      <c r="AX55" s="799"/>
      <c r="AY55" s="799"/>
      <c r="AZ55" s="799"/>
      <c r="BA55" s="799"/>
      <c r="BB55" s="799"/>
      <c r="BC55" s="799"/>
      <c r="BD55" s="800"/>
      <c r="BE55" s="801">
        <f>(COUNTA(M7:X51)+COUNTA(M63:X107)+COUNTA(M119:X163)+COUNTA(M175:X219)+COUNTA(M231:X275)+COUNTA(M287:X331)+COUNTA(M343:X387)+COUNTA(M399:X443)+COUNTA(M454:X498)+COUNTA(M509:X553))/2</f>
        <v>2</v>
      </c>
      <c r="BF55" s="802"/>
      <c r="BG55" s="802"/>
      <c r="BH55" s="802"/>
      <c r="BI55" s="802"/>
      <c r="BJ55" s="802"/>
      <c r="BK55" s="802"/>
      <c r="BL55" s="803"/>
      <c r="BO55" s="149">
        <v>129</v>
      </c>
      <c r="BP55" s="63" t="s">
        <v>283</v>
      </c>
      <c r="BQ55" s="103" t="s">
        <v>296</v>
      </c>
      <c r="BR55" s="149">
        <f t="shared" si="1"/>
        <v>129</v>
      </c>
      <c r="BT55" s="137"/>
      <c r="BU55" s="137"/>
    </row>
    <row r="56" spans="1:73" s="133" customFormat="1" ht="15.95" customHeight="1">
      <c r="A56" s="134"/>
      <c r="B56" s="137"/>
      <c r="C56" s="166"/>
      <c r="D56" s="167"/>
      <c r="E56" s="169"/>
      <c r="F56" s="169"/>
      <c r="G56" s="169"/>
      <c r="H56" s="169"/>
      <c r="I56" s="169"/>
      <c r="J56" s="169"/>
      <c r="K56" s="169"/>
      <c r="L56" s="169"/>
      <c r="M56" s="136"/>
      <c r="N56" s="136"/>
      <c r="S56" s="170"/>
      <c r="T56" s="170"/>
      <c r="U56" s="170"/>
      <c r="V56" s="170"/>
      <c r="W56" s="170"/>
      <c r="X56" s="170"/>
      <c r="Y56" s="170"/>
      <c r="Z56" s="170"/>
      <c r="AA56" s="170"/>
      <c r="AB56" s="170"/>
      <c r="AC56" s="170"/>
      <c r="AD56" s="170"/>
      <c r="AE56" s="170"/>
      <c r="AF56" s="170"/>
      <c r="AG56" s="170"/>
      <c r="AH56" s="171"/>
      <c r="AI56" s="171"/>
      <c r="AJ56" s="169"/>
      <c r="AK56" s="169"/>
      <c r="AL56" s="169"/>
      <c r="AM56" s="169"/>
      <c r="AN56" s="169"/>
      <c r="AO56" s="169"/>
      <c r="AP56" s="169"/>
      <c r="AQ56" s="171"/>
      <c r="AR56" s="171"/>
      <c r="AS56" s="169"/>
      <c r="AT56" s="169"/>
      <c r="AU56" s="169"/>
      <c r="AV56" s="169"/>
      <c r="AW56" s="169"/>
      <c r="AX56" s="169"/>
      <c r="AY56" s="169"/>
      <c r="AZ56" s="172"/>
      <c r="BA56" s="172"/>
      <c r="BB56" s="172"/>
      <c r="BC56" s="172"/>
      <c r="BD56" s="172"/>
      <c r="BE56" s="169"/>
      <c r="BF56" s="169"/>
      <c r="BG56" s="169"/>
      <c r="BH56" s="169"/>
      <c r="BI56" s="169"/>
      <c r="BJ56" s="169"/>
      <c r="BK56" s="169"/>
      <c r="BL56" s="169"/>
      <c r="BO56" s="149">
        <v>230</v>
      </c>
      <c r="BP56" s="63" t="s">
        <v>283</v>
      </c>
      <c r="BQ56" s="103" t="s">
        <v>297</v>
      </c>
      <c r="BR56" s="149">
        <f t="shared" si="1"/>
        <v>230</v>
      </c>
      <c r="BT56" s="137"/>
      <c r="BU56" s="137"/>
    </row>
    <row r="57" spans="1:73" s="133" customFormat="1" ht="15.95" customHeight="1">
      <c r="A57" s="117" t="s">
        <v>230</v>
      </c>
      <c r="B57" s="117"/>
      <c r="C57" s="119"/>
      <c r="D57" s="119"/>
      <c r="E57" s="111"/>
      <c r="F57" s="111"/>
      <c r="G57" s="111"/>
      <c r="H57" s="111"/>
      <c r="I57" s="111"/>
      <c r="J57" s="111"/>
      <c r="K57" s="111"/>
      <c r="L57" s="111"/>
      <c r="M57" s="109"/>
      <c r="N57" s="109"/>
      <c r="O57" s="109"/>
      <c r="P57" s="109"/>
      <c r="Q57" s="109"/>
      <c r="R57" s="769" t="s">
        <v>231</v>
      </c>
      <c r="S57" s="770"/>
      <c r="T57" s="770"/>
      <c r="U57" s="770"/>
      <c r="V57" s="770"/>
      <c r="W57" s="770"/>
      <c r="X57" s="770"/>
      <c r="Y57" s="771"/>
      <c r="Z57" s="769">
        <f>Z1</f>
        <v>0</v>
      </c>
      <c r="AA57" s="770"/>
      <c r="AB57" s="770"/>
      <c r="AC57" s="770"/>
      <c r="AD57" s="770"/>
      <c r="AE57" s="770"/>
      <c r="AF57" s="770"/>
      <c r="AG57" s="771"/>
      <c r="AH57" s="112"/>
      <c r="AI57" s="112"/>
      <c r="AJ57" s="772" t="s">
        <v>232</v>
      </c>
      <c r="AK57" s="773"/>
      <c r="AL57" s="773"/>
      <c r="AM57" s="773"/>
      <c r="AN57" s="773"/>
      <c r="AO57" s="773"/>
      <c r="AP57" s="773"/>
      <c r="AQ57" s="774"/>
      <c r="AR57" s="775" t="str">
        <f>AS1</f>
        <v>霧島工務店株式会社</v>
      </c>
      <c r="AS57" s="776"/>
      <c r="AT57" s="776"/>
      <c r="AU57" s="776"/>
      <c r="AV57" s="776"/>
      <c r="AW57" s="776"/>
      <c r="AX57" s="776"/>
      <c r="AY57" s="776"/>
      <c r="AZ57" s="776"/>
      <c r="BA57" s="776"/>
      <c r="BB57" s="776"/>
      <c r="BC57" s="776"/>
      <c r="BD57" s="776"/>
      <c r="BE57" s="776"/>
      <c r="BF57" s="776"/>
      <c r="BG57" s="777"/>
      <c r="BH57" s="173"/>
      <c r="BI57" s="778" t="s">
        <v>298</v>
      </c>
      <c r="BJ57" s="778"/>
      <c r="BK57" s="778"/>
      <c r="BL57" s="778"/>
      <c r="BO57" s="149" t="s">
        <v>299</v>
      </c>
      <c r="BP57" s="63" t="s">
        <v>283</v>
      </c>
      <c r="BQ57" s="103" t="s">
        <v>300</v>
      </c>
      <c r="BR57" s="149" t="str">
        <f t="shared" si="1"/>
        <v>131</v>
      </c>
      <c r="BT57" s="137"/>
      <c r="BU57" s="137"/>
    </row>
    <row r="58" spans="1:73" s="133" customFormat="1" ht="15.95" customHeight="1">
      <c r="A58" s="118"/>
      <c r="B58" s="118"/>
      <c r="C58" s="174"/>
      <c r="D58" s="174"/>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0"/>
      <c r="BJ58" s="120"/>
      <c r="BK58" s="120"/>
      <c r="BL58" s="120"/>
      <c r="BO58" s="149" t="s">
        <v>301</v>
      </c>
      <c r="BP58" s="63" t="s">
        <v>283</v>
      </c>
      <c r="BQ58" s="103" t="s">
        <v>302</v>
      </c>
      <c r="BR58" s="149" t="str">
        <f t="shared" si="1"/>
        <v>232</v>
      </c>
      <c r="BT58" s="137"/>
      <c r="BU58" s="137"/>
    </row>
    <row r="59" spans="1:73" s="133" customFormat="1" ht="15.95" customHeight="1">
      <c r="A59" s="122"/>
      <c r="B59" s="123"/>
      <c r="C59" s="779" t="s">
        <v>235</v>
      </c>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79"/>
      <c r="AY59" s="779"/>
      <c r="AZ59" s="779"/>
      <c r="BA59" s="779"/>
      <c r="BB59" s="779"/>
      <c r="BC59" s="779"/>
      <c r="BD59" s="779"/>
      <c r="BE59" s="779"/>
      <c r="BF59" s="779"/>
      <c r="BG59" s="779"/>
      <c r="BH59" s="779"/>
      <c r="BI59" s="779"/>
      <c r="BJ59" s="779"/>
      <c r="BK59" s="779"/>
      <c r="BL59" s="779"/>
      <c r="BO59" s="175">
        <v>133</v>
      </c>
      <c r="BP59" s="63" t="s">
        <v>283</v>
      </c>
      <c r="BQ59" s="103" t="s">
        <v>303</v>
      </c>
      <c r="BR59" s="149">
        <f t="shared" si="1"/>
        <v>133</v>
      </c>
      <c r="BT59" s="137"/>
      <c r="BU59" s="137"/>
    </row>
    <row r="60" spans="1:73" s="117" customFormat="1" ht="15.95" customHeight="1" thickBot="1">
      <c r="A60" s="122"/>
      <c r="B60" s="123"/>
      <c r="C60" s="176"/>
      <c r="D60" s="176"/>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O60" s="149">
        <v>234</v>
      </c>
      <c r="BP60" s="63" t="s">
        <v>283</v>
      </c>
      <c r="BQ60" s="103" t="s">
        <v>304</v>
      </c>
      <c r="BR60" s="149">
        <f t="shared" si="1"/>
        <v>234</v>
      </c>
      <c r="BT60" s="137"/>
      <c r="BU60" s="137"/>
    </row>
    <row r="61" spans="1:73" s="117" customFormat="1" ht="15.95" customHeight="1">
      <c r="A61" s="134"/>
      <c r="B61" s="134"/>
      <c r="C61" s="751" t="s">
        <v>3</v>
      </c>
      <c r="D61" s="752"/>
      <c r="E61" s="755" t="s">
        <v>238</v>
      </c>
      <c r="F61" s="756"/>
      <c r="G61" s="756"/>
      <c r="H61" s="756"/>
      <c r="I61" s="756"/>
      <c r="J61" s="756"/>
      <c r="K61" s="756"/>
      <c r="L61" s="757"/>
      <c r="M61" s="761" t="s">
        <v>239</v>
      </c>
      <c r="N61" s="762"/>
      <c r="O61" s="762"/>
      <c r="P61" s="762"/>
      <c r="Q61" s="762"/>
      <c r="R61" s="762"/>
      <c r="S61" s="762"/>
      <c r="T61" s="762"/>
      <c r="U61" s="762"/>
      <c r="V61" s="762"/>
      <c r="W61" s="762"/>
      <c r="X61" s="763"/>
      <c r="Y61" s="761" t="s">
        <v>240</v>
      </c>
      <c r="Z61" s="762"/>
      <c r="AA61" s="762"/>
      <c r="AB61" s="762"/>
      <c r="AC61" s="762"/>
      <c r="AD61" s="762"/>
      <c r="AE61" s="762"/>
      <c r="AF61" s="763"/>
      <c r="AG61" s="745" t="s">
        <v>241</v>
      </c>
      <c r="AH61" s="746"/>
      <c r="AI61" s="746"/>
      <c r="AJ61" s="767"/>
      <c r="AK61" s="745" t="s">
        <v>242</v>
      </c>
      <c r="AL61" s="746"/>
      <c r="AM61" s="746"/>
      <c r="AN61" s="746"/>
      <c r="AO61" s="746"/>
      <c r="AP61" s="746"/>
      <c r="AQ61" s="746"/>
      <c r="AR61" s="746"/>
      <c r="AS61" s="746"/>
      <c r="AT61" s="746"/>
      <c r="AU61" s="746"/>
      <c r="AV61" s="746"/>
      <c r="AW61" s="746"/>
      <c r="AX61" s="746"/>
      <c r="AY61" s="746"/>
      <c r="AZ61" s="746"/>
      <c r="BA61" s="767"/>
      <c r="BB61" s="739" t="s">
        <v>243</v>
      </c>
      <c r="BC61" s="740"/>
      <c r="BD61" s="741"/>
      <c r="BE61" s="745" t="s">
        <v>305</v>
      </c>
      <c r="BF61" s="746"/>
      <c r="BG61" s="746"/>
      <c r="BH61" s="746"/>
      <c r="BI61" s="746"/>
      <c r="BJ61" s="746"/>
      <c r="BK61" s="746"/>
      <c r="BL61" s="747"/>
      <c r="BO61" s="149">
        <v>137</v>
      </c>
      <c r="BP61" s="63" t="s">
        <v>208</v>
      </c>
      <c r="BQ61" s="103" t="s">
        <v>306</v>
      </c>
      <c r="BR61" s="149">
        <f t="shared" si="1"/>
        <v>137</v>
      </c>
      <c r="BT61" s="137"/>
      <c r="BU61" s="137"/>
    </row>
    <row r="62" spans="1:73" s="117" customFormat="1" ht="15.95" customHeight="1">
      <c r="A62" s="134"/>
      <c r="B62" s="134"/>
      <c r="C62" s="753"/>
      <c r="D62" s="754"/>
      <c r="E62" s="758"/>
      <c r="F62" s="759"/>
      <c r="G62" s="759"/>
      <c r="H62" s="759"/>
      <c r="I62" s="759"/>
      <c r="J62" s="759"/>
      <c r="K62" s="759"/>
      <c r="L62" s="760"/>
      <c r="M62" s="764"/>
      <c r="N62" s="765"/>
      <c r="O62" s="765"/>
      <c r="P62" s="765"/>
      <c r="Q62" s="765"/>
      <c r="R62" s="765"/>
      <c r="S62" s="765"/>
      <c r="T62" s="765"/>
      <c r="U62" s="765"/>
      <c r="V62" s="765"/>
      <c r="W62" s="765"/>
      <c r="X62" s="766"/>
      <c r="Y62" s="764"/>
      <c r="Z62" s="765"/>
      <c r="AA62" s="765"/>
      <c r="AB62" s="765"/>
      <c r="AC62" s="765"/>
      <c r="AD62" s="765"/>
      <c r="AE62" s="765"/>
      <c r="AF62" s="766"/>
      <c r="AG62" s="748"/>
      <c r="AH62" s="749"/>
      <c r="AI62" s="749"/>
      <c r="AJ62" s="768"/>
      <c r="AK62" s="748"/>
      <c r="AL62" s="749"/>
      <c r="AM62" s="749"/>
      <c r="AN62" s="749"/>
      <c r="AO62" s="749"/>
      <c r="AP62" s="749"/>
      <c r="AQ62" s="749"/>
      <c r="AR62" s="749"/>
      <c r="AS62" s="749"/>
      <c r="AT62" s="749"/>
      <c r="AU62" s="749"/>
      <c r="AV62" s="749"/>
      <c r="AW62" s="749"/>
      <c r="AX62" s="749"/>
      <c r="AY62" s="749"/>
      <c r="AZ62" s="749"/>
      <c r="BA62" s="768"/>
      <c r="BB62" s="742"/>
      <c r="BC62" s="743"/>
      <c r="BD62" s="744"/>
      <c r="BE62" s="748"/>
      <c r="BF62" s="749"/>
      <c r="BG62" s="749"/>
      <c r="BH62" s="749"/>
      <c r="BI62" s="749"/>
      <c r="BJ62" s="749"/>
      <c r="BK62" s="749"/>
      <c r="BL62" s="750"/>
      <c r="BO62" s="149">
        <v>238</v>
      </c>
      <c r="BP62" s="63" t="s">
        <v>208</v>
      </c>
      <c r="BQ62" s="103" t="s">
        <v>307</v>
      </c>
      <c r="BR62" s="149">
        <f t="shared" si="1"/>
        <v>238</v>
      </c>
      <c r="BT62" s="137"/>
      <c r="BU62" s="137"/>
    </row>
    <row r="63" spans="1:73" s="117" customFormat="1" ht="15.95" customHeight="1">
      <c r="A63" s="134"/>
      <c r="B63" s="134"/>
      <c r="C63" s="703" t="str">
        <f>IF(M63="","",COUNT($C$7:D62)+1)</f>
        <v/>
      </c>
      <c r="D63" s="704"/>
      <c r="E63" s="709"/>
      <c r="F63" s="710"/>
      <c r="G63" s="710"/>
      <c r="H63" s="710"/>
      <c r="I63" s="710"/>
      <c r="J63" s="710"/>
      <c r="K63" s="710"/>
      <c r="L63" s="711"/>
      <c r="M63" s="718"/>
      <c r="N63" s="719"/>
      <c r="O63" s="719"/>
      <c r="P63" s="719"/>
      <c r="Q63" s="719"/>
      <c r="R63" s="719"/>
      <c r="S63" s="719"/>
      <c r="T63" s="719"/>
      <c r="U63" s="719"/>
      <c r="V63" s="719"/>
      <c r="W63" s="719"/>
      <c r="X63" s="720"/>
      <c r="Y63" s="670"/>
      <c r="Z63" s="671"/>
      <c r="AA63" s="671"/>
      <c r="AB63" s="671"/>
      <c r="AC63" s="671"/>
      <c r="AD63" s="671"/>
      <c r="AE63" s="671"/>
      <c r="AF63" s="721"/>
      <c r="AG63" s="685" t="str">
        <f t="shared" ref="AG63:AG107" si="2">IF(OR(ISNA(VLOOKUP(AK63,$BQ$42:$BR$223,2,FALSE)),AK63=0,AK63="",AK63="",AK63=" ",AK63="　"),"",VLOOKUP(AK63,$BQ$42:$BR$223,2,FALSE))</f>
        <v/>
      </c>
      <c r="AH63" s="686"/>
      <c r="AI63" s="686"/>
      <c r="AJ63" s="687"/>
      <c r="AK63" s="688"/>
      <c r="AL63" s="689"/>
      <c r="AM63" s="689"/>
      <c r="AN63" s="689"/>
      <c r="AO63" s="689"/>
      <c r="AP63" s="689"/>
      <c r="AQ63" s="689"/>
      <c r="AR63" s="689"/>
      <c r="AS63" s="689"/>
      <c r="AT63" s="689"/>
      <c r="AU63" s="689"/>
      <c r="AV63" s="689"/>
      <c r="AW63" s="689"/>
      <c r="AX63" s="689"/>
      <c r="AY63" s="689"/>
      <c r="AZ63" s="689"/>
      <c r="BA63" s="690"/>
      <c r="BB63" s="728"/>
      <c r="BC63" s="729"/>
      <c r="BD63" s="730"/>
      <c r="BE63" s="670"/>
      <c r="BF63" s="671"/>
      <c r="BG63" s="671"/>
      <c r="BH63" s="671"/>
      <c r="BI63" s="671"/>
      <c r="BJ63" s="671"/>
      <c r="BK63" s="671"/>
      <c r="BL63" s="672"/>
      <c r="BO63" s="149">
        <v>239</v>
      </c>
      <c r="BP63" s="63" t="s">
        <v>208</v>
      </c>
      <c r="BQ63" s="103" t="s">
        <v>308</v>
      </c>
      <c r="BR63" s="149">
        <f t="shared" si="1"/>
        <v>239</v>
      </c>
      <c r="BT63" s="137"/>
      <c r="BU63" s="137"/>
    </row>
    <row r="64" spans="1:73" s="117" customFormat="1" ht="15.95" customHeight="1">
      <c r="A64" s="134"/>
      <c r="B64" s="134"/>
      <c r="C64" s="705"/>
      <c r="D64" s="706"/>
      <c r="E64" s="712"/>
      <c r="F64" s="713"/>
      <c r="G64" s="713"/>
      <c r="H64" s="713"/>
      <c r="I64" s="713"/>
      <c r="J64" s="713"/>
      <c r="K64" s="713"/>
      <c r="L64" s="714"/>
      <c r="M64" s="679"/>
      <c r="N64" s="680"/>
      <c r="O64" s="680"/>
      <c r="P64" s="680"/>
      <c r="Q64" s="680"/>
      <c r="R64" s="680"/>
      <c r="S64" s="680"/>
      <c r="T64" s="680"/>
      <c r="U64" s="680"/>
      <c r="V64" s="680"/>
      <c r="W64" s="680"/>
      <c r="X64" s="681"/>
      <c r="Y64" s="722"/>
      <c r="Z64" s="723"/>
      <c r="AA64" s="723"/>
      <c r="AB64" s="723"/>
      <c r="AC64" s="723"/>
      <c r="AD64" s="723"/>
      <c r="AE64" s="723"/>
      <c r="AF64" s="724"/>
      <c r="AG64" s="685" t="str">
        <f t="shared" si="2"/>
        <v/>
      </c>
      <c r="AH64" s="686"/>
      <c r="AI64" s="686"/>
      <c r="AJ64" s="687"/>
      <c r="AK64" s="688"/>
      <c r="AL64" s="689"/>
      <c r="AM64" s="689"/>
      <c r="AN64" s="689"/>
      <c r="AO64" s="689"/>
      <c r="AP64" s="689"/>
      <c r="AQ64" s="689"/>
      <c r="AR64" s="689"/>
      <c r="AS64" s="689"/>
      <c r="AT64" s="689"/>
      <c r="AU64" s="689"/>
      <c r="AV64" s="689"/>
      <c r="AW64" s="689"/>
      <c r="AX64" s="689"/>
      <c r="AY64" s="689"/>
      <c r="AZ64" s="689"/>
      <c r="BA64" s="690"/>
      <c r="BB64" s="667"/>
      <c r="BC64" s="668"/>
      <c r="BD64" s="669"/>
      <c r="BE64" s="673"/>
      <c r="BF64" s="674"/>
      <c r="BG64" s="674"/>
      <c r="BH64" s="674"/>
      <c r="BI64" s="674"/>
      <c r="BJ64" s="674"/>
      <c r="BK64" s="674"/>
      <c r="BL64" s="675"/>
      <c r="BO64" s="149">
        <v>155</v>
      </c>
      <c r="BP64" s="63" t="s">
        <v>209</v>
      </c>
      <c r="BQ64" s="103" t="s">
        <v>309</v>
      </c>
      <c r="BR64" s="149">
        <f t="shared" si="1"/>
        <v>155</v>
      </c>
      <c r="BT64" s="137"/>
      <c r="BU64" s="137"/>
    </row>
    <row r="65" spans="1:73" s="117" customFormat="1" ht="15.95" customHeight="1">
      <c r="A65" s="134"/>
      <c r="B65" s="134"/>
      <c r="C65" s="734"/>
      <c r="D65" s="735"/>
      <c r="E65" s="736"/>
      <c r="F65" s="737"/>
      <c r="G65" s="737"/>
      <c r="H65" s="737"/>
      <c r="I65" s="737"/>
      <c r="J65" s="737"/>
      <c r="K65" s="737"/>
      <c r="L65" s="738"/>
      <c r="M65" s="728"/>
      <c r="N65" s="729"/>
      <c r="O65" s="729"/>
      <c r="P65" s="729"/>
      <c r="Q65" s="729"/>
      <c r="R65" s="729"/>
      <c r="S65" s="729"/>
      <c r="T65" s="729"/>
      <c r="U65" s="729"/>
      <c r="V65" s="729"/>
      <c r="W65" s="729"/>
      <c r="X65" s="730"/>
      <c r="Y65" s="731"/>
      <c r="Z65" s="732"/>
      <c r="AA65" s="732"/>
      <c r="AB65" s="732"/>
      <c r="AC65" s="732"/>
      <c r="AD65" s="732"/>
      <c r="AE65" s="732"/>
      <c r="AF65" s="733"/>
      <c r="AG65" s="685" t="str">
        <f t="shared" si="2"/>
        <v/>
      </c>
      <c r="AH65" s="686"/>
      <c r="AI65" s="686"/>
      <c r="AJ65" s="687"/>
      <c r="AK65" s="688"/>
      <c r="AL65" s="689"/>
      <c r="AM65" s="689"/>
      <c r="AN65" s="689"/>
      <c r="AO65" s="689"/>
      <c r="AP65" s="689"/>
      <c r="AQ65" s="689"/>
      <c r="AR65" s="689"/>
      <c r="AS65" s="689"/>
      <c r="AT65" s="689"/>
      <c r="AU65" s="689"/>
      <c r="AV65" s="689"/>
      <c r="AW65" s="689"/>
      <c r="AX65" s="689"/>
      <c r="AY65" s="689"/>
      <c r="AZ65" s="689"/>
      <c r="BA65" s="690"/>
      <c r="BB65" s="728"/>
      <c r="BC65" s="729"/>
      <c r="BD65" s="730"/>
      <c r="BE65" s="725"/>
      <c r="BF65" s="726"/>
      <c r="BG65" s="726"/>
      <c r="BH65" s="726"/>
      <c r="BI65" s="726"/>
      <c r="BJ65" s="726"/>
      <c r="BK65" s="726"/>
      <c r="BL65" s="727"/>
      <c r="BO65" s="149">
        <v>256</v>
      </c>
      <c r="BP65" s="63" t="s">
        <v>209</v>
      </c>
      <c r="BQ65" s="103" t="s">
        <v>310</v>
      </c>
      <c r="BR65" s="149">
        <f t="shared" si="1"/>
        <v>256</v>
      </c>
      <c r="BT65" s="137"/>
      <c r="BU65" s="137"/>
    </row>
    <row r="66" spans="1:73" s="117" customFormat="1" ht="15.95" customHeight="1">
      <c r="A66" s="134"/>
      <c r="B66" s="134"/>
      <c r="C66" s="703" t="str">
        <f>IF(M66="","",COUNT($C$7:D65)+1)</f>
        <v/>
      </c>
      <c r="D66" s="704"/>
      <c r="E66" s="709"/>
      <c r="F66" s="710"/>
      <c r="G66" s="710"/>
      <c r="H66" s="710"/>
      <c r="I66" s="710"/>
      <c r="J66" s="710"/>
      <c r="K66" s="710"/>
      <c r="L66" s="711"/>
      <c r="M66" s="718"/>
      <c r="N66" s="719"/>
      <c r="O66" s="719"/>
      <c r="P66" s="719"/>
      <c r="Q66" s="719"/>
      <c r="R66" s="719"/>
      <c r="S66" s="719"/>
      <c r="T66" s="719"/>
      <c r="U66" s="719"/>
      <c r="V66" s="719"/>
      <c r="W66" s="719"/>
      <c r="X66" s="720"/>
      <c r="Y66" s="670"/>
      <c r="Z66" s="671"/>
      <c r="AA66" s="671"/>
      <c r="AB66" s="671"/>
      <c r="AC66" s="671"/>
      <c r="AD66" s="671"/>
      <c r="AE66" s="671"/>
      <c r="AF66" s="721"/>
      <c r="AG66" s="685" t="str">
        <f t="shared" si="2"/>
        <v/>
      </c>
      <c r="AH66" s="686"/>
      <c r="AI66" s="686"/>
      <c r="AJ66" s="687"/>
      <c r="AK66" s="688"/>
      <c r="AL66" s="689"/>
      <c r="AM66" s="689"/>
      <c r="AN66" s="689"/>
      <c r="AO66" s="689"/>
      <c r="AP66" s="689"/>
      <c r="AQ66" s="689"/>
      <c r="AR66" s="689"/>
      <c r="AS66" s="689"/>
      <c r="AT66" s="689"/>
      <c r="AU66" s="689"/>
      <c r="AV66" s="689"/>
      <c r="AW66" s="689"/>
      <c r="AX66" s="689"/>
      <c r="AY66" s="689"/>
      <c r="AZ66" s="689"/>
      <c r="BA66" s="690"/>
      <c r="BB66" s="667"/>
      <c r="BC66" s="668"/>
      <c r="BD66" s="669"/>
      <c r="BE66" s="670"/>
      <c r="BF66" s="671"/>
      <c r="BG66" s="671"/>
      <c r="BH66" s="671"/>
      <c r="BI66" s="671"/>
      <c r="BJ66" s="671"/>
      <c r="BK66" s="671"/>
      <c r="BL66" s="672"/>
      <c r="BO66" s="149">
        <v>258</v>
      </c>
      <c r="BP66" s="63" t="s">
        <v>210</v>
      </c>
      <c r="BQ66" s="103" t="s">
        <v>311</v>
      </c>
      <c r="BR66" s="149">
        <f t="shared" si="1"/>
        <v>258</v>
      </c>
      <c r="BT66" s="137"/>
      <c r="BU66" s="137"/>
    </row>
    <row r="67" spans="1:73" s="117" customFormat="1" ht="15.95" customHeight="1">
      <c r="A67" s="134"/>
      <c r="B67" s="134"/>
      <c r="C67" s="705"/>
      <c r="D67" s="706"/>
      <c r="E67" s="712"/>
      <c r="F67" s="713"/>
      <c r="G67" s="713"/>
      <c r="H67" s="713"/>
      <c r="I67" s="713"/>
      <c r="J67" s="713"/>
      <c r="K67" s="713"/>
      <c r="L67" s="714"/>
      <c r="M67" s="679"/>
      <c r="N67" s="680"/>
      <c r="O67" s="680"/>
      <c r="P67" s="680"/>
      <c r="Q67" s="680"/>
      <c r="R67" s="680"/>
      <c r="S67" s="680"/>
      <c r="T67" s="680"/>
      <c r="U67" s="680"/>
      <c r="V67" s="680"/>
      <c r="W67" s="680"/>
      <c r="X67" s="681"/>
      <c r="Y67" s="722"/>
      <c r="Z67" s="723"/>
      <c r="AA67" s="723"/>
      <c r="AB67" s="723"/>
      <c r="AC67" s="723"/>
      <c r="AD67" s="723"/>
      <c r="AE67" s="723"/>
      <c r="AF67" s="724"/>
      <c r="AG67" s="685" t="str">
        <f t="shared" si="2"/>
        <v/>
      </c>
      <c r="AH67" s="686"/>
      <c r="AI67" s="686"/>
      <c r="AJ67" s="687"/>
      <c r="AK67" s="688"/>
      <c r="AL67" s="689"/>
      <c r="AM67" s="689"/>
      <c r="AN67" s="689"/>
      <c r="AO67" s="689"/>
      <c r="AP67" s="689"/>
      <c r="AQ67" s="689"/>
      <c r="AR67" s="689"/>
      <c r="AS67" s="689"/>
      <c r="AT67" s="689"/>
      <c r="AU67" s="689"/>
      <c r="AV67" s="689"/>
      <c r="AW67" s="689"/>
      <c r="AX67" s="689"/>
      <c r="AY67" s="689"/>
      <c r="AZ67" s="689"/>
      <c r="BA67" s="690"/>
      <c r="BB67" s="728"/>
      <c r="BC67" s="729"/>
      <c r="BD67" s="730"/>
      <c r="BE67" s="673"/>
      <c r="BF67" s="674"/>
      <c r="BG67" s="674"/>
      <c r="BH67" s="674"/>
      <c r="BI67" s="674"/>
      <c r="BJ67" s="674"/>
      <c r="BK67" s="674"/>
      <c r="BL67" s="675"/>
      <c r="BO67" s="149">
        <v>259</v>
      </c>
      <c r="BP67" s="63" t="s">
        <v>211</v>
      </c>
      <c r="BQ67" s="103" t="s">
        <v>312</v>
      </c>
      <c r="BR67" s="149">
        <f t="shared" si="1"/>
        <v>259</v>
      </c>
      <c r="BT67" s="137"/>
      <c r="BU67" s="137"/>
    </row>
    <row r="68" spans="1:73" s="117" customFormat="1" ht="15.95" customHeight="1">
      <c r="A68" s="134"/>
      <c r="B68" s="134"/>
      <c r="C68" s="734"/>
      <c r="D68" s="735"/>
      <c r="E68" s="736"/>
      <c r="F68" s="737"/>
      <c r="G68" s="737"/>
      <c r="H68" s="737"/>
      <c r="I68" s="737"/>
      <c r="J68" s="737"/>
      <c r="K68" s="737"/>
      <c r="L68" s="738"/>
      <c r="M68" s="728"/>
      <c r="N68" s="729"/>
      <c r="O68" s="729"/>
      <c r="P68" s="729"/>
      <c r="Q68" s="729"/>
      <c r="R68" s="729"/>
      <c r="S68" s="729"/>
      <c r="T68" s="729"/>
      <c r="U68" s="729"/>
      <c r="V68" s="729"/>
      <c r="W68" s="729"/>
      <c r="X68" s="730"/>
      <c r="Y68" s="731"/>
      <c r="Z68" s="732"/>
      <c r="AA68" s="732"/>
      <c r="AB68" s="732"/>
      <c r="AC68" s="732"/>
      <c r="AD68" s="732"/>
      <c r="AE68" s="732"/>
      <c r="AF68" s="733"/>
      <c r="AG68" s="685" t="str">
        <f t="shared" si="2"/>
        <v/>
      </c>
      <c r="AH68" s="686"/>
      <c r="AI68" s="686"/>
      <c r="AJ68" s="687"/>
      <c r="AK68" s="688"/>
      <c r="AL68" s="689"/>
      <c r="AM68" s="689"/>
      <c r="AN68" s="689"/>
      <c r="AO68" s="689"/>
      <c r="AP68" s="689"/>
      <c r="AQ68" s="689"/>
      <c r="AR68" s="689"/>
      <c r="AS68" s="689"/>
      <c r="AT68" s="689"/>
      <c r="AU68" s="689"/>
      <c r="AV68" s="689"/>
      <c r="AW68" s="689"/>
      <c r="AX68" s="689"/>
      <c r="AY68" s="689"/>
      <c r="AZ68" s="689"/>
      <c r="BA68" s="690"/>
      <c r="BB68" s="667"/>
      <c r="BC68" s="668"/>
      <c r="BD68" s="669"/>
      <c r="BE68" s="725"/>
      <c r="BF68" s="726"/>
      <c r="BG68" s="726"/>
      <c r="BH68" s="726"/>
      <c r="BI68" s="726"/>
      <c r="BJ68" s="726"/>
      <c r="BK68" s="726"/>
      <c r="BL68" s="727"/>
      <c r="BO68" s="149">
        <v>265</v>
      </c>
      <c r="BP68" s="63" t="s">
        <v>212</v>
      </c>
      <c r="BQ68" s="103" t="s">
        <v>313</v>
      </c>
      <c r="BR68" s="149">
        <f t="shared" si="1"/>
        <v>265</v>
      </c>
      <c r="BT68" s="137"/>
      <c r="BU68" s="137"/>
    </row>
    <row r="69" spans="1:73" s="117" customFormat="1" ht="15.95" customHeight="1">
      <c r="A69" s="134"/>
      <c r="B69" s="134"/>
      <c r="C69" s="703" t="str">
        <f>IF(M69="","",COUNT($C$7:D68)+1)</f>
        <v/>
      </c>
      <c r="D69" s="704"/>
      <c r="E69" s="709"/>
      <c r="F69" s="710"/>
      <c r="G69" s="710"/>
      <c r="H69" s="710"/>
      <c r="I69" s="710"/>
      <c r="J69" s="710"/>
      <c r="K69" s="710"/>
      <c r="L69" s="711"/>
      <c r="M69" s="718"/>
      <c r="N69" s="719"/>
      <c r="O69" s="719"/>
      <c r="P69" s="719"/>
      <c r="Q69" s="719"/>
      <c r="R69" s="719"/>
      <c r="S69" s="719"/>
      <c r="T69" s="719"/>
      <c r="U69" s="719"/>
      <c r="V69" s="719"/>
      <c r="W69" s="719"/>
      <c r="X69" s="720"/>
      <c r="Y69" s="670"/>
      <c r="Z69" s="671"/>
      <c r="AA69" s="671"/>
      <c r="AB69" s="671"/>
      <c r="AC69" s="671"/>
      <c r="AD69" s="671"/>
      <c r="AE69" s="671"/>
      <c r="AF69" s="721"/>
      <c r="AG69" s="685" t="str">
        <f t="shared" si="2"/>
        <v/>
      </c>
      <c r="AH69" s="686"/>
      <c r="AI69" s="686"/>
      <c r="AJ69" s="687"/>
      <c r="AK69" s="688"/>
      <c r="AL69" s="689"/>
      <c r="AM69" s="689"/>
      <c r="AN69" s="689"/>
      <c r="AO69" s="689"/>
      <c r="AP69" s="689"/>
      <c r="AQ69" s="689"/>
      <c r="AR69" s="689"/>
      <c r="AS69" s="689"/>
      <c r="AT69" s="689"/>
      <c r="AU69" s="689"/>
      <c r="AV69" s="689"/>
      <c r="AW69" s="689"/>
      <c r="AX69" s="689"/>
      <c r="AY69" s="689"/>
      <c r="AZ69" s="689"/>
      <c r="BA69" s="690"/>
      <c r="BB69" s="728"/>
      <c r="BC69" s="729"/>
      <c r="BD69" s="730"/>
      <c r="BE69" s="670"/>
      <c r="BF69" s="671"/>
      <c r="BG69" s="671"/>
      <c r="BH69" s="671"/>
      <c r="BI69" s="671"/>
      <c r="BJ69" s="671"/>
      <c r="BK69" s="671"/>
      <c r="BL69" s="672"/>
      <c r="BO69" s="149">
        <v>168</v>
      </c>
      <c r="BP69" s="63" t="s">
        <v>213</v>
      </c>
      <c r="BQ69" s="103" t="s">
        <v>314</v>
      </c>
      <c r="BR69" s="149">
        <f t="shared" si="1"/>
        <v>168</v>
      </c>
      <c r="BT69" s="137"/>
      <c r="BU69" s="137"/>
    </row>
    <row r="70" spans="1:73" s="117" customFormat="1" ht="15.95" customHeight="1">
      <c r="A70" s="134"/>
      <c r="B70" s="134"/>
      <c r="C70" s="705"/>
      <c r="D70" s="706"/>
      <c r="E70" s="712"/>
      <c r="F70" s="713"/>
      <c r="G70" s="713"/>
      <c r="H70" s="713"/>
      <c r="I70" s="713"/>
      <c r="J70" s="713"/>
      <c r="K70" s="713"/>
      <c r="L70" s="714"/>
      <c r="M70" s="679"/>
      <c r="N70" s="680"/>
      <c r="O70" s="680"/>
      <c r="P70" s="680"/>
      <c r="Q70" s="680"/>
      <c r="R70" s="680"/>
      <c r="S70" s="680"/>
      <c r="T70" s="680"/>
      <c r="U70" s="680"/>
      <c r="V70" s="680"/>
      <c r="W70" s="680"/>
      <c r="X70" s="681"/>
      <c r="Y70" s="722"/>
      <c r="Z70" s="723"/>
      <c r="AA70" s="723"/>
      <c r="AB70" s="723"/>
      <c r="AC70" s="723"/>
      <c r="AD70" s="723"/>
      <c r="AE70" s="723"/>
      <c r="AF70" s="724"/>
      <c r="AG70" s="685" t="str">
        <f t="shared" si="2"/>
        <v/>
      </c>
      <c r="AH70" s="686"/>
      <c r="AI70" s="686"/>
      <c r="AJ70" s="687"/>
      <c r="AK70" s="688"/>
      <c r="AL70" s="689"/>
      <c r="AM70" s="689"/>
      <c r="AN70" s="689"/>
      <c r="AO70" s="689"/>
      <c r="AP70" s="689"/>
      <c r="AQ70" s="689"/>
      <c r="AR70" s="689"/>
      <c r="AS70" s="689"/>
      <c r="AT70" s="689"/>
      <c r="AU70" s="689"/>
      <c r="AV70" s="689"/>
      <c r="AW70" s="689"/>
      <c r="AX70" s="689"/>
      <c r="AY70" s="689"/>
      <c r="AZ70" s="689"/>
      <c r="BA70" s="690"/>
      <c r="BB70" s="667"/>
      <c r="BC70" s="668"/>
      <c r="BD70" s="669"/>
      <c r="BE70" s="673"/>
      <c r="BF70" s="674"/>
      <c r="BG70" s="674"/>
      <c r="BH70" s="674"/>
      <c r="BI70" s="674"/>
      <c r="BJ70" s="674"/>
      <c r="BK70" s="674"/>
      <c r="BL70" s="675"/>
      <c r="BO70" s="149">
        <v>169</v>
      </c>
      <c r="BP70" s="63" t="s">
        <v>213</v>
      </c>
      <c r="BQ70" s="103" t="s">
        <v>315</v>
      </c>
      <c r="BR70" s="149">
        <f t="shared" si="1"/>
        <v>169</v>
      </c>
      <c r="BT70" s="137"/>
      <c r="BU70" s="137"/>
    </row>
    <row r="71" spans="1:73" s="117" customFormat="1" ht="15.95" customHeight="1">
      <c r="A71" s="134"/>
      <c r="B71" s="134"/>
      <c r="C71" s="734"/>
      <c r="D71" s="735"/>
      <c r="E71" s="736"/>
      <c r="F71" s="737"/>
      <c r="G71" s="737"/>
      <c r="H71" s="737"/>
      <c r="I71" s="737"/>
      <c r="J71" s="737"/>
      <c r="K71" s="737"/>
      <c r="L71" s="738"/>
      <c r="M71" s="728"/>
      <c r="N71" s="729"/>
      <c r="O71" s="729"/>
      <c r="P71" s="729"/>
      <c r="Q71" s="729"/>
      <c r="R71" s="729"/>
      <c r="S71" s="729"/>
      <c r="T71" s="729"/>
      <c r="U71" s="729"/>
      <c r="V71" s="729"/>
      <c r="W71" s="729"/>
      <c r="X71" s="730"/>
      <c r="Y71" s="731"/>
      <c r="Z71" s="732"/>
      <c r="AA71" s="732"/>
      <c r="AB71" s="732"/>
      <c r="AC71" s="732"/>
      <c r="AD71" s="732"/>
      <c r="AE71" s="732"/>
      <c r="AF71" s="733"/>
      <c r="AG71" s="685" t="str">
        <f t="shared" si="2"/>
        <v/>
      </c>
      <c r="AH71" s="686"/>
      <c r="AI71" s="686"/>
      <c r="AJ71" s="687"/>
      <c r="AK71" s="688"/>
      <c r="AL71" s="689"/>
      <c r="AM71" s="689"/>
      <c r="AN71" s="689"/>
      <c r="AO71" s="689"/>
      <c r="AP71" s="689"/>
      <c r="AQ71" s="689"/>
      <c r="AR71" s="689"/>
      <c r="AS71" s="689"/>
      <c r="AT71" s="689"/>
      <c r="AU71" s="689"/>
      <c r="AV71" s="689"/>
      <c r="AW71" s="689"/>
      <c r="AX71" s="689"/>
      <c r="AY71" s="689"/>
      <c r="AZ71" s="689"/>
      <c r="BA71" s="690"/>
      <c r="BB71" s="728"/>
      <c r="BC71" s="729"/>
      <c r="BD71" s="730"/>
      <c r="BE71" s="725"/>
      <c r="BF71" s="726"/>
      <c r="BG71" s="726"/>
      <c r="BH71" s="726"/>
      <c r="BI71" s="726"/>
      <c r="BJ71" s="726"/>
      <c r="BK71" s="726"/>
      <c r="BL71" s="727"/>
      <c r="BO71" s="149">
        <v>171</v>
      </c>
      <c r="BP71" s="63" t="s">
        <v>316</v>
      </c>
      <c r="BQ71" s="103" t="s">
        <v>317</v>
      </c>
      <c r="BR71" s="149">
        <f t="shared" si="1"/>
        <v>171</v>
      </c>
      <c r="BT71" s="137"/>
      <c r="BU71" s="137"/>
    </row>
    <row r="72" spans="1:73" s="117" customFormat="1" ht="15.95" customHeight="1">
      <c r="A72" s="134"/>
      <c r="B72" s="134"/>
      <c r="C72" s="703" t="str">
        <f>IF(M72="","",COUNT($C$7:D71)+1)</f>
        <v/>
      </c>
      <c r="D72" s="704"/>
      <c r="E72" s="709"/>
      <c r="F72" s="710"/>
      <c r="G72" s="710"/>
      <c r="H72" s="710"/>
      <c r="I72" s="710"/>
      <c r="J72" s="710"/>
      <c r="K72" s="710"/>
      <c r="L72" s="711"/>
      <c r="M72" s="718"/>
      <c r="N72" s="719"/>
      <c r="O72" s="719"/>
      <c r="P72" s="719"/>
      <c r="Q72" s="719"/>
      <c r="R72" s="719"/>
      <c r="S72" s="719"/>
      <c r="T72" s="719"/>
      <c r="U72" s="719"/>
      <c r="V72" s="719"/>
      <c r="W72" s="719"/>
      <c r="X72" s="720"/>
      <c r="Y72" s="670"/>
      <c r="Z72" s="671"/>
      <c r="AA72" s="671"/>
      <c r="AB72" s="671"/>
      <c r="AC72" s="671"/>
      <c r="AD72" s="671"/>
      <c r="AE72" s="671"/>
      <c r="AF72" s="721"/>
      <c r="AG72" s="685" t="str">
        <f t="shared" si="2"/>
        <v/>
      </c>
      <c r="AH72" s="686"/>
      <c r="AI72" s="686"/>
      <c r="AJ72" s="687"/>
      <c r="AK72" s="688"/>
      <c r="AL72" s="689"/>
      <c r="AM72" s="689"/>
      <c r="AN72" s="689"/>
      <c r="AO72" s="689"/>
      <c r="AP72" s="689"/>
      <c r="AQ72" s="689"/>
      <c r="AR72" s="689"/>
      <c r="AS72" s="689"/>
      <c r="AT72" s="689"/>
      <c r="AU72" s="689"/>
      <c r="AV72" s="689"/>
      <c r="AW72" s="689"/>
      <c r="AX72" s="689"/>
      <c r="AY72" s="689"/>
      <c r="AZ72" s="689"/>
      <c r="BA72" s="690"/>
      <c r="BB72" s="667"/>
      <c r="BC72" s="668"/>
      <c r="BD72" s="669"/>
      <c r="BE72" s="670"/>
      <c r="BF72" s="671"/>
      <c r="BG72" s="671"/>
      <c r="BH72" s="671"/>
      <c r="BI72" s="671"/>
      <c r="BJ72" s="671"/>
      <c r="BK72" s="671"/>
      <c r="BL72" s="672"/>
      <c r="BO72" s="149">
        <v>271</v>
      </c>
      <c r="BP72" s="63" t="s">
        <v>316</v>
      </c>
      <c r="BQ72" s="103" t="s">
        <v>318</v>
      </c>
      <c r="BR72" s="149">
        <f t="shared" si="1"/>
        <v>271</v>
      </c>
      <c r="BT72" s="137"/>
      <c r="BU72" s="137"/>
    </row>
    <row r="73" spans="1:73" s="117" customFormat="1" ht="15.95" customHeight="1">
      <c r="A73" s="134"/>
      <c r="B73" s="134"/>
      <c r="C73" s="705"/>
      <c r="D73" s="706"/>
      <c r="E73" s="712"/>
      <c r="F73" s="713"/>
      <c r="G73" s="713"/>
      <c r="H73" s="713"/>
      <c r="I73" s="713"/>
      <c r="J73" s="713"/>
      <c r="K73" s="713"/>
      <c r="L73" s="714"/>
      <c r="M73" s="679"/>
      <c r="N73" s="680"/>
      <c r="O73" s="680"/>
      <c r="P73" s="680"/>
      <c r="Q73" s="680"/>
      <c r="R73" s="680"/>
      <c r="S73" s="680"/>
      <c r="T73" s="680"/>
      <c r="U73" s="680"/>
      <c r="V73" s="680"/>
      <c r="W73" s="680"/>
      <c r="X73" s="681"/>
      <c r="Y73" s="722"/>
      <c r="Z73" s="723"/>
      <c r="AA73" s="723"/>
      <c r="AB73" s="723"/>
      <c r="AC73" s="723"/>
      <c r="AD73" s="723"/>
      <c r="AE73" s="723"/>
      <c r="AF73" s="724"/>
      <c r="AG73" s="685" t="str">
        <f t="shared" si="2"/>
        <v/>
      </c>
      <c r="AH73" s="686"/>
      <c r="AI73" s="686"/>
      <c r="AJ73" s="687"/>
      <c r="AK73" s="688"/>
      <c r="AL73" s="689"/>
      <c r="AM73" s="689"/>
      <c r="AN73" s="689"/>
      <c r="AO73" s="689"/>
      <c r="AP73" s="689"/>
      <c r="AQ73" s="689"/>
      <c r="AR73" s="689"/>
      <c r="AS73" s="689"/>
      <c r="AT73" s="689"/>
      <c r="AU73" s="689"/>
      <c r="AV73" s="689"/>
      <c r="AW73" s="689"/>
      <c r="AX73" s="689"/>
      <c r="AY73" s="689"/>
      <c r="AZ73" s="689"/>
      <c r="BA73" s="690"/>
      <c r="BB73" s="728"/>
      <c r="BC73" s="729"/>
      <c r="BD73" s="730"/>
      <c r="BE73" s="673"/>
      <c r="BF73" s="674"/>
      <c r="BG73" s="674"/>
      <c r="BH73" s="674"/>
      <c r="BI73" s="674"/>
      <c r="BJ73" s="674"/>
      <c r="BK73" s="674"/>
      <c r="BL73" s="675"/>
      <c r="BO73" s="149" t="s">
        <v>319</v>
      </c>
      <c r="BP73" s="63" t="s">
        <v>316</v>
      </c>
      <c r="BQ73" s="103" t="s">
        <v>320</v>
      </c>
      <c r="BR73" s="149" t="str">
        <f t="shared" si="1"/>
        <v>164</v>
      </c>
      <c r="BT73" s="137"/>
      <c r="BU73" s="137"/>
    </row>
    <row r="74" spans="1:73" s="117" customFormat="1" ht="15.95" customHeight="1">
      <c r="A74" s="134"/>
      <c r="B74" s="134"/>
      <c r="C74" s="734"/>
      <c r="D74" s="735"/>
      <c r="E74" s="736"/>
      <c r="F74" s="737"/>
      <c r="G74" s="737"/>
      <c r="H74" s="737"/>
      <c r="I74" s="737"/>
      <c r="J74" s="737"/>
      <c r="K74" s="737"/>
      <c r="L74" s="738"/>
      <c r="M74" s="728"/>
      <c r="N74" s="729"/>
      <c r="O74" s="729"/>
      <c r="P74" s="729"/>
      <c r="Q74" s="729"/>
      <c r="R74" s="729"/>
      <c r="S74" s="729"/>
      <c r="T74" s="729"/>
      <c r="U74" s="729"/>
      <c r="V74" s="729"/>
      <c r="W74" s="729"/>
      <c r="X74" s="730"/>
      <c r="Y74" s="731"/>
      <c r="Z74" s="732"/>
      <c r="AA74" s="732"/>
      <c r="AB74" s="732"/>
      <c r="AC74" s="732"/>
      <c r="AD74" s="732"/>
      <c r="AE74" s="732"/>
      <c r="AF74" s="733"/>
      <c r="AG74" s="685" t="str">
        <f t="shared" si="2"/>
        <v/>
      </c>
      <c r="AH74" s="686"/>
      <c r="AI74" s="686"/>
      <c r="AJ74" s="687"/>
      <c r="AK74" s="688"/>
      <c r="AL74" s="689"/>
      <c r="AM74" s="689"/>
      <c r="AN74" s="689"/>
      <c r="AO74" s="689"/>
      <c r="AP74" s="689"/>
      <c r="AQ74" s="689"/>
      <c r="AR74" s="689"/>
      <c r="AS74" s="689"/>
      <c r="AT74" s="689"/>
      <c r="AU74" s="689"/>
      <c r="AV74" s="689"/>
      <c r="AW74" s="689"/>
      <c r="AX74" s="689"/>
      <c r="AY74" s="689"/>
      <c r="AZ74" s="689"/>
      <c r="BA74" s="690"/>
      <c r="BB74" s="783"/>
      <c r="BC74" s="784"/>
      <c r="BD74" s="785"/>
      <c r="BE74" s="725"/>
      <c r="BF74" s="726"/>
      <c r="BG74" s="726"/>
      <c r="BH74" s="726"/>
      <c r="BI74" s="726"/>
      <c r="BJ74" s="726"/>
      <c r="BK74" s="726"/>
      <c r="BL74" s="727"/>
      <c r="BO74" s="149" t="s">
        <v>321</v>
      </c>
      <c r="BP74" s="63" t="s">
        <v>316</v>
      </c>
      <c r="BQ74" s="103" t="s">
        <v>322</v>
      </c>
      <c r="BR74" s="149" t="str">
        <f t="shared" si="1"/>
        <v>264</v>
      </c>
      <c r="BT74" s="137"/>
      <c r="BU74" s="137"/>
    </row>
    <row r="75" spans="1:73" s="117" customFormat="1" ht="15.95" customHeight="1">
      <c r="A75" s="134"/>
      <c r="B75" s="134"/>
      <c r="C75" s="703" t="str">
        <f>IF(M75="","",COUNT($C$7:D74)+1)</f>
        <v/>
      </c>
      <c r="D75" s="704"/>
      <c r="E75" s="709"/>
      <c r="F75" s="710"/>
      <c r="G75" s="710"/>
      <c r="H75" s="710"/>
      <c r="I75" s="710"/>
      <c r="J75" s="710"/>
      <c r="K75" s="710"/>
      <c r="L75" s="711"/>
      <c r="M75" s="718"/>
      <c r="N75" s="719"/>
      <c r="O75" s="719"/>
      <c r="P75" s="719"/>
      <c r="Q75" s="719"/>
      <c r="R75" s="719"/>
      <c r="S75" s="719"/>
      <c r="T75" s="719"/>
      <c r="U75" s="719"/>
      <c r="V75" s="719"/>
      <c r="W75" s="719"/>
      <c r="X75" s="720"/>
      <c r="Y75" s="670"/>
      <c r="Z75" s="671"/>
      <c r="AA75" s="671"/>
      <c r="AB75" s="671"/>
      <c r="AC75" s="671"/>
      <c r="AD75" s="671"/>
      <c r="AE75" s="671"/>
      <c r="AF75" s="721"/>
      <c r="AG75" s="685" t="str">
        <f t="shared" si="2"/>
        <v/>
      </c>
      <c r="AH75" s="686"/>
      <c r="AI75" s="686"/>
      <c r="AJ75" s="687"/>
      <c r="AK75" s="688"/>
      <c r="AL75" s="689"/>
      <c r="AM75" s="689"/>
      <c r="AN75" s="689"/>
      <c r="AO75" s="689"/>
      <c r="AP75" s="689"/>
      <c r="AQ75" s="689"/>
      <c r="AR75" s="689"/>
      <c r="AS75" s="689"/>
      <c r="AT75" s="689"/>
      <c r="AU75" s="689"/>
      <c r="AV75" s="689"/>
      <c r="AW75" s="689"/>
      <c r="AX75" s="689"/>
      <c r="AY75" s="689"/>
      <c r="AZ75" s="689"/>
      <c r="BA75" s="690"/>
      <c r="BB75" s="667"/>
      <c r="BC75" s="668"/>
      <c r="BD75" s="669"/>
      <c r="BE75" s="670"/>
      <c r="BF75" s="671"/>
      <c r="BG75" s="671"/>
      <c r="BH75" s="671"/>
      <c r="BI75" s="671"/>
      <c r="BJ75" s="671"/>
      <c r="BK75" s="671"/>
      <c r="BL75" s="672"/>
      <c r="BO75" s="149">
        <v>172</v>
      </c>
      <c r="BP75" s="63" t="s">
        <v>316</v>
      </c>
      <c r="BQ75" s="103" t="s">
        <v>323</v>
      </c>
      <c r="BR75" s="149">
        <f t="shared" si="1"/>
        <v>172</v>
      </c>
      <c r="BT75" s="137"/>
      <c r="BU75" s="137"/>
    </row>
    <row r="76" spans="1:73" s="117" customFormat="1" ht="15.95" customHeight="1">
      <c r="A76" s="134"/>
      <c r="B76" s="134"/>
      <c r="C76" s="705"/>
      <c r="D76" s="706"/>
      <c r="E76" s="712"/>
      <c r="F76" s="713"/>
      <c r="G76" s="713"/>
      <c r="H76" s="713"/>
      <c r="I76" s="713"/>
      <c r="J76" s="713"/>
      <c r="K76" s="713"/>
      <c r="L76" s="714"/>
      <c r="M76" s="679"/>
      <c r="N76" s="680"/>
      <c r="O76" s="680"/>
      <c r="P76" s="680"/>
      <c r="Q76" s="680"/>
      <c r="R76" s="680"/>
      <c r="S76" s="680"/>
      <c r="T76" s="680"/>
      <c r="U76" s="680"/>
      <c r="V76" s="680"/>
      <c r="W76" s="680"/>
      <c r="X76" s="681"/>
      <c r="Y76" s="722"/>
      <c r="Z76" s="723"/>
      <c r="AA76" s="723"/>
      <c r="AB76" s="723"/>
      <c r="AC76" s="723"/>
      <c r="AD76" s="723"/>
      <c r="AE76" s="723"/>
      <c r="AF76" s="724"/>
      <c r="AG76" s="685" t="str">
        <f t="shared" si="2"/>
        <v/>
      </c>
      <c r="AH76" s="686"/>
      <c r="AI76" s="686"/>
      <c r="AJ76" s="687"/>
      <c r="AK76" s="688"/>
      <c r="AL76" s="689"/>
      <c r="AM76" s="689"/>
      <c r="AN76" s="689"/>
      <c r="AO76" s="689"/>
      <c r="AP76" s="689"/>
      <c r="AQ76" s="689"/>
      <c r="AR76" s="689"/>
      <c r="AS76" s="689"/>
      <c r="AT76" s="689"/>
      <c r="AU76" s="689"/>
      <c r="AV76" s="689"/>
      <c r="AW76" s="689"/>
      <c r="AX76" s="689"/>
      <c r="AY76" s="689"/>
      <c r="AZ76" s="689"/>
      <c r="BA76" s="690"/>
      <c r="BB76" s="728"/>
      <c r="BC76" s="729"/>
      <c r="BD76" s="730"/>
      <c r="BE76" s="673"/>
      <c r="BF76" s="674"/>
      <c r="BG76" s="674"/>
      <c r="BH76" s="674"/>
      <c r="BI76" s="674"/>
      <c r="BJ76" s="674"/>
      <c r="BK76" s="674"/>
      <c r="BL76" s="675"/>
      <c r="BO76" s="149">
        <v>272</v>
      </c>
      <c r="BP76" s="63" t="s">
        <v>316</v>
      </c>
      <c r="BQ76" s="103" t="s">
        <v>324</v>
      </c>
      <c r="BR76" s="149">
        <f t="shared" si="1"/>
        <v>272</v>
      </c>
      <c r="BT76" s="137"/>
      <c r="BU76" s="137"/>
    </row>
    <row r="77" spans="1:73" s="117" customFormat="1" ht="15.95" customHeight="1">
      <c r="A77" s="134"/>
      <c r="B77" s="134"/>
      <c r="C77" s="734"/>
      <c r="D77" s="735"/>
      <c r="E77" s="736"/>
      <c r="F77" s="737"/>
      <c r="G77" s="737"/>
      <c r="H77" s="737"/>
      <c r="I77" s="737"/>
      <c r="J77" s="737"/>
      <c r="K77" s="737"/>
      <c r="L77" s="738"/>
      <c r="M77" s="728"/>
      <c r="N77" s="729"/>
      <c r="O77" s="729"/>
      <c r="P77" s="729"/>
      <c r="Q77" s="729"/>
      <c r="R77" s="729"/>
      <c r="S77" s="729"/>
      <c r="T77" s="729"/>
      <c r="U77" s="729"/>
      <c r="V77" s="729"/>
      <c r="W77" s="729"/>
      <c r="X77" s="730"/>
      <c r="Y77" s="731"/>
      <c r="Z77" s="732"/>
      <c r="AA77" s="732"/>
      <c r="AB77" s="732"/>
      <c r="AC77" s="732"/>
      <c r="AD77" s="732"/>
      <c r="AE77" s="732"/>
      <c r="AF77" s="733"/>
      <c r="AG77" s="685" t="str">
        <f t="shared" si="2"/>
        <v/>
      </c>
      <c r="AH77" s="686"/>
      <c r="AI77" s="686"/>
      <c r="AJ77" s="687"/>
      <c r="AK77" s="688"/>
      <c r="AL77" s="689"/>
      <c r="AM77" s="689"/>
      <c r="AN77" s="689"/>
      <c r="AO77" s="689"/>
      <c r="AP77" s="689"/>
      <c r="AQ77" s="689"/>
      <c r="AR77" s="689"/>
      <c r="AS77" s="689"/>
      <c r="AT77" s="689"/>
      <c r="AU77" s="689"/>
      <c r="AV77" s="689"/>
      <c r="AW77" s="689"/>
      <c r="AX77" s="689"/>
      <c r="AY77" s="689"/>
      <c r="AZ77" s="689"/>
      <c r="BA77" s="690"/>
      <c r="BB77" s="667"/>
      <c r="BC77" s="668"/>
      <c r="BD77" s="669"/>
      <c r="BE77" s="725"/>
      <c r="BF77" s="726"/>
      <c r="BG77" s="726"/>
      <c r="BH77" s="726"/>
      <c r="BI77" s="726"/>
      <c r="BJ77" s="726"/>
      <c r="BK77" s="726"/>
      <c r="BL77" s="727"/>
      <c r="BO77" s="175" t="s">
        <v>325</v>
      </c>
      <c r="BP77" s="63" t="s">
        <v>316</v>
      </c>
      <c r="BQ77" s="103" t="s">
        <v>326</v>
      </c>
      <c r="BR77" s="149" t="str">
        <f t="shared" si="1"/>
        <v>157</v>
      </c>
      <c r="BT77" s="137"/>
      <c r="BU77" s="137"/>
    </row>
    <row r="78" spans="1:73" s="117" customFormat="1" ht="15.95" customHeight="1">
      <c r="A78" s="134"/>
      <c r="B78" s="134"/>
      <c r="C78" s="703" t="str">
        <f>IF(M78="","",COUNT($C$7:D77)+1)</f>
        <v/>
      </c>
      <c r="D78" s="704"/>
      <c r="E78" s="709"/>
      <c r="F78" s="710"/>
      <c r="G78" s="710"/>
      <c r="H78" s="710"/>
      <c r="I78" s="710"/>
      <c r="J78" s="710"/>
      <c r="K78" s="710"/>
      <c r="L78" s="711"/>
      <c r="M78" s="718"/>
      <c r="N78" s="719"/>
      <c r="O78" s="719"/>
      <c r="P78" s="719"/>
      <c r="Q78" s="719"/>
      <c r="R78" s="719"/>
      <c r="S78" s="719"/>
      <c r="T78" s="719"/>
      <c r="U78" s="719"/>
      <c r="V78" s="719"/>
      <c r="W78" s="719"/>
      <c r="X78" s="720"/>
      <c r="Y78" s="670"/>
      <c r="Z78" s="671"/>
      <c r="AA78" s="671"/>
      <c r="AB78" s="671"/>
      <c r="AC78" s="671"/>
      <c r="AD78" s="671"/>
      <c r="AE78" s="671"/>
      <c r="AF78" s="721"/>
      <c r="AG78" s="685" t="str">
        <f t="shared" si="2"/>
        <v/>
      </c>
      <c r="AH78" s="686"/>
      <c r="AI78" s="686"/>
      <c r="AJ78" s="687"/>
      <c r="AK78" s="688"/>
      <c r="AL78" s="689"/>
      <c r="AM78" s="689"/>
      <c r="AN78" s="689"/>
      <c r="AO78" s="689"/>
      <c r="AP78" s="689"/>
      <c r="AQ78" s="689"/>
      <c r="AR78" s="689"/>
      <c r="AS78" s="689"/>
      <c r="AT78" s="689"/>
      <c r="AU78" s="689"/>
      <c r="AV78" s="689"/>
      <c r="AW78" s="689"/>
      <c r="AX78" s="689"/>
      <c r="AY78" s="689"/>
      <c r="AZ78" s="689"/>
      <c r="BA78" s="690"/>
      <c r="BB78" s="728"/>
      <c r="BC78" s="729"/>
      <c r="BD78" s="730"/>
      <c r="BE78" s="670"/>
      <c r="BF78" s="671"/>
      <c r="BG78" s="671"/>
      <c r="BH78" s="671"/>
      <c r="BI78" s="671"/>
      <c r="BJ78" s="671"/>
      <c r="BK78" s="671"/>
      <c r="BL78" s="672"/>
      <c r="BO78" s="175" t="s">
        <v>327</v>
      </c>
      <c r="BP78" s="63" t="s">
        <v>316</v>
      </c>
      <c r="BQ78" s="103" t="s">
        <v>328</v>
      </c>
      <c r="BR78" s="149" t="str">
        <f t="shared" si="1"/>
        <v>257</v>
      </c>
      <c r="BT78" s="137"/>
      <c r="BU78" s="137"/>
    </row>
    <row r="79" spans="1:73" s="117" customFormat="1" ht="15.95" customHeight="1">
      <c r="A79" s="134"/>
      <c r="B79" s="134"/>
      <c r="C79" s="705"/>
      <c r="D79" s="706"/>
      <c r="E79" s="712"/>
      <c r="F79" s="713"/>
      <c r="G79" s="713"/>
      <c r="H79" s="713"/>
      <c r="I79" s="713"/>
      <c r="J79" s="713"/>
      <c r="K79" s="713"/>
      <c r="L79" s="714"/>
      <c r="M79" s="679"/>
      <c r="N79" s="680"/>
      <c r="O79" s="680"/>
      <c r="P79" s="680"/>
      <c r="Q79" s="680"/>
      <c r="R79" s="680"/>
      <c r="S79" s="680"/>
      <c r="T79" s="680"/>
      <c r="U79" s="680"/>
      <c r="V79" s="680"/>
      <c r="W79" s="680"/>
      <c r="X79" s="681"/>
      <c r="Y79" s="722"/>
      <c r="Z79" s="723"/>
      <c r="AA79" s="723"/>
      <c r="AB79" s="723"/>
      <c r="AC79" s="723"/>
      <c r="AD79" s="723"/>
      <c r="AE79" s="723"/>
      <c r="AF79" s="724"/>
      <c r="AG79" s="685" t="str">
        <f t="shared" si="2"/>
        <v/>
      </c>
      <c r="AH79" s="686"/>
      <c r="AI79" s="686"/>
      <c r="AJ79" s="687"/>
      <c r="AK79" s="688"/>
      <c r="AL79" s="689"/>
      <c r="AM79" s="689"/>
      <c r="AN79" s="689"/>
      <c r="AO79" s="689"/>
      <c r="AP79" s="689"/>
      <c r="AQ79" s="689"/>
      <c r="AR79" s="689"/>
      <c r="AS79" s="689"/>
      <c r="AT79" s="689"/>
      <c r="AU79" s="689"/>
      <c r="AV79" s="689"/>
      <c r="AW79" s="689"/>
      <c r="AX79" s="689"/>
      <c r="AY79" s="689"/>
      <c r="AZ79" s="689"/>
      <c r="BA79" s="690"/>
      <c r="BB79" s="783"/>
      <c r="BC79" s="784"/>
      <c r="BD79" s="785"/>
      <c r="BE79" s="673"/>
      <c r="BF79" s="674"/>
      <c r="BG79" s="674"/>
      <c r="BH79" s="674"/>
      <c r="BI79" s="674"/>
      <c r="BJ79" s="674"/>
      <c r="BK79" s="674"/>
      <c r="BL79" s="675"/>
      <c r="BO79" s="149" t="s">
        <v>329</v>
      </c>
      <c r="BP79" s="63" t="s">
        <v>316</v>
      </c>
      <c r="BQ79" s="103" t="s">
        <v>330</v>
      </c>
      <c r="BR79" s="149" t="str">
        <f t="shared" si="1"/>
        <v>173</v>
      </c>
      <c r="BT79" s="137"/>
      <c r="BU79" s="137"/>
    </row>
    <row r="80" spans="1:73" s="117" customFormat="1" ht="15.95" customHeight="1">
      <c r="A80" s="134"/>
      <c r="B80" s="134"/>
      <c r="C80" s="734"/>
      <c r="D80" s="735"/>
      <c r="E80" s="736"/>
      <c r="F80" s="737"/>
      <c r="G80" s="737"/>
      <c r="H80" s="737"/>
      <c r="I80" s="737"/>
      <c r="J80" s="737"/>
      <c r="K80" s="737"/>
      <c r="L80" s="738"/>
      <c r="M80" s="728"/>
      <c r="N80" s="729"/>
      <c r="O80" s="729"/>
      <c r="P80" s="729"/>
      <c r="Q80" s="729"/>
      <c r="R80" s="729"/>
      <c r="S80" s="729"/>
      <c r="T80" s="729"/>
      <c r="U80" s="729"/>
      <c r="V80" s="729"/>
      <c r="W80" s="729"/>
      <c r="X80" s="730"/>
      <c r="Y80" s="731"/>
      <c r="Z80" s="732"/>
      <c r="AA80" s="732"/>
      <c r="AB80" s="732"/>
      <c r="AC80" s="732"/>
      <c r="AD80" s="732"/>
      <c r="AE80" s="732"/>
      <c r="AF80" s="733"/>
      <c r="AG80" s="685" t="str">
        <f t="shared" si="2"/>
        <v/>
      </c>
      <c r="AH80" s="686"/>
      <c r="AI80" s="686"/>
      <c r="AJ80" s="687"/>
      <c r="AK80" s="688"/>
      <c r="AL80" s="689"/>
      <c r="AM80" s="689"/>
      <c r="AN80" s="689"/>
      <c r="AO80" s="689"/>
      <c r="AP80" s="689"/>
      <c r="AQ80" s="689"/>
      <c r="AR80" s="689"/>
      <c r="AS80" s="689"/>
      <c r="AT80" s="689"/>
      <c r="AU80" s="689"/>
      <c r="AV80" s="689"/>
      <c r="AW80" s="689"/>
      <c r="AX80" s="689"/>
      <c r="AY80" s="689"/>
      <c r="AZ80" s="689"/>
      <c r="BA80" s="690"/>
      <c r="BB80" s="667"/>
      <c r="BC80" s="668"/>
      <c r="BD80" s="669"/>
      <c r="BE80" s="725"/>
      <c r="BF80" s="726"/>
      <c r="BG80" s="726"/>
      <c r="BH80" s="726"/>
      <c r="BI80" s="726"/>
      <c r="BJ80" s="726"/>
      <c r="BK80" s="726"/>
      <c r="BL80" s="727"/>
      <c r="BO80" s="149" t="s">
        <v>331</v>
      </c>
      <c r="BP80" s="63" t="s">
        <v>316</v>
      </c>
      <c r="BQ80" s="103" t="s">
        <v>332</v>
      </c>
      <c r="BR80" s="149" t="str">
        <f t="shared" si="1"/>
        <v>273</v>
      </c>
      <c r="BT80" s="137"/>
      <c r="BU80" s="137"/>
    </row>
    <row r="81" spans="1:73" s="117" customFormat="1" ht="15.95" customHeight="1">
      <c r="A81" s="134"/>
      <c r="B81" s="134"/>
      <c r="C81" s="703" t="str">
        <f>IF(M81="","",COUNT($C$7:D80)+1)</f>
        <v/>
      </c>
      <c r="D81" s="704"/>
      <c r="E81" s="709"/>
      <c r="F81" s="710"/>
      <c r="G81" s="710"/>
      <c r="H81" s="710"/>
      <c r="I81" s="710"/>
      <c r="J81" s="710"/>
      <c r="K81" s="710"/>
      <c r="L81" s="711"/>
      <c r="M81" s="718"/>
      <c r="N81" s="719"/>
      <c r="O81" s="719"/>
      <c r="P81" s="719"/>
      <c r="Q81" s="719"/>
      <c r="R81" s="719"/>
      <c r="S81" s="719"/>
      <c r="T81" s="719"/>
      <c r="U81" s="719"/>
      <c r="V81" s="719"/>
      <c r="W81" s="719"/>
      <c r="X81" s="720"/>
      <c r="Y81" s="670"/>
      <c r="Z81" s="671"/>
      <c r="AA81" s="671"/>
      <c r="AB81" s="671"/>
      <c r="AC81" s="671"/>
      <c r="AD81" s="671"/>
      <c r="AE81" s="671"/>
      <c r="AF81" s="721"/>
      <c r="AG81" s="685" t="str">
        <f t="shared" si="2"/>
        <v/>
      </c>
      <c r="AH81" s="686"/>
      <c r="AI81" s="686"/>
      <c r="AJ81" s="687"/>
      <c r="AK81" s="688"/>
      <c r="AL81" s="689"/>
      <c r="AM81" s="689"/>
      <c r="AN81" s="689"/>
      <c r="AO81" s="689"/>
      <c r="AP81" s="689"/>
      <c r="AQ81" s="689"/>
      <c r="AR81" s="689"/>
      <c r="AS81" s="689"/>
      <c r="AT81" s="689"/>
      <c r="AU81" s="689"/>
      <c r="AV81" s="689"/>
      <c r="AW81" s="689"/>
      <c r="AX81" s="689"/>
      <c r="AY81" s="689"/>
      <c r="AZ81" s="689"/>
      <c r="BA81" s="690"/>
      <c r="BB81" s="728"/>
      <c r="BC81" s="729"/>
      <c r="BD81" s="730"/>
      <c r="BE81" s="670"/>
      <c r="BF81" s="671"/>
      <c r="BG81" s="671"/>
      <c r="BH81" s="671"/>
      <c r="BI81" s="671"/>
      <c r="BJ81" s="671"/>
      <c r="BK81" s="671"/>
      <c r="BL81" s="672"/>
      <c r="BO81" s="149">
        <v>166</v>
      </c>
      <c r="BP81" s="63" t="s">
        <v>316</v>
      </c>
      <c r="BQ81" s="103" t="s">
        <v>333</v>
      </c>
      <c r="BR81" s="149">
        <f t="shared" si="1"/>
        <v>166</v>
      </c>
      <c r="BT81" s="137"/>
      <c r="BU81" s="137"/>
    </row>
    <row r="82" spans="1:73" s="117" customFormat="1" ht="15.95" customHeight="1">
      <c r="A82" s="134"/>
      <c r="B82" s="134"/>
      <c r="C82" s="705"/>
      <c r="D82" s="706"/>
      <c r="E82" s="712"/>
      <c r="F82" s="713"/>
      <c r="G82" s="713"/>
      <c r="H82" s="713"/>
      <c r="I82" s="713"/>
      <c r="J82" s="713"/>
      <c r="K82" s="713"/>
      <c r="L82" s="714"/>
      <c r="M82" s="679"/>
      <c r="N82" s="680"/>
      <c r="O82" s="680"/>
      <c r="P82" s="680"/>
      <c r="Q82" s="680"/>
      <c r="R82" s="680"/>
      <c r="S82" s="680"/>
      <c r="T82" s="680"/>
      <c r="U82" s="680"/>
      <c r="V82" s="680"/>
      <c r="W82" s="680"/>
      <c r="X82" s="681"/>
      <c r="Y82" s="722"/>
      <c r="Z82" s="723"/>
      <c r="AA82" s="723"/>
      <c r="AB82" s="723"/>
      <c r="AC82" s="723"/>
      <c r="AD82" s="723"/>
      <c r="AE82" s="723"/>
      <c r="AF82" s="724"/>
      <c r="AG82" s="685" t="str">
        <f t="shared" si="2"/>
        <v/>
      </c>
      <c r="AH82" s="686"/>
      <c r="AI82" s="686"/>
      <c r="AJ82" s="687"/>
      <c r="AK82" s="688"/>
      <c r="AL82" s="689"/>
      <c r="AM82" s="689"/>
      <c r="AN82" s="689"/>
      <c r="AO82" s="689"/>
      <c r="AP82" s="689"/>
      <c r="AQ82" s="689"/>
      <c r="AR82" s="689"/>
      <c r="AS82" s="689"/>
      <c r="AT82" s="689"/>
      <c r="AU82" s="689"/>
      <c r="AV82" s="689"/>
      <c r="AW82" s="689"/>
      <c r="AX82" s="689"/>
      <c r="AY82" s="689"/>
      <c r="AZ82" s="689"/>
      <c r="BA82" s="690"/>
      <c r="BB82" s="667"/>
      <c r="BC82" s="668"/>
      <c r="BD82" s="669"/>
      <c r="BE82" s="673"/>
      <c r="BF82" s="674"/>
      <c r="BG82" s="674"/>
      <c r="BH82" s="674"/>
      <c r="BI82" s="674"/>
      <c r="BJ82" s="674"/>
      <c r="BK82" s="674"/>
      <c r="BL82" s="675"/>
      <c r="BO82" s="149">
        <v>266</v>
      </c>
      <c r="BP82" s="63" t="s">
        <v>316</v>
      </c>
      <c r="BQ82" s="103" t="s">
        <v>334</v>
      </c>
      <c r="BR82" s="149">
        <f t="shared" si="1"/>
        <v>266</v>
      </c>
      <c r="BT82" s="137"/>
      <c r="BU82" s="137"/>
    </row>
    <row r="83" spans="1:73" s="117" customFormat="1" ht="15.95" customHeight="1">
      <c r="A83" s="134"/>
      <c r="B83" s="134"/>
      <c r="C83" s="734"/>
      <c r="D83" s="735"/>
      <c r="E83" s="736"/>
      <c r="F83" s="737"/>
      <c r="G83" s="737"/>
      <c r="H83" s="737"/>
      <c r="I83" s="737"/>
      <c r="J83" s="737"/>
      <c r="K83" s="737"/>
      <c r="L83" s="738"/>
      <c r="M83" s="728"/>
      <c r="N83" s="729"/>
      <c r="O83" s="729"/>
      <c r="P83" s="729"/>
      <c r="Q83" s="729"/>
      <c r="R83" s="729"/>
      <c r="S83" s="729"/>
      <c r="T83" s="729"/>
      <c r="U83" s="729"/>
      <c r="V83" s="729"/>
      <c r="W83" s="729"/>
      <c r="X83" s="730"/>
      <c r="Y83" s="731"/>
      <c r="Z83" s="732"/>
      <c r="AA83" s="732"/>
      <c r="AB83" s="732"/>
      <c r="AC83" s="732"/>
      <c r="AD83" s="732"/>
      <c r="AE83" s="732"/>
      <c r="AF83" s="733"/>
      <c r="AG83" s="685" t="str">
        <f t="shared" si="2"/>
        <v/>
      </c>
      <c r="AH83" s="686"/>
      <c r="AI83" s="686"/>
      <c r="AJ83" s="687"/>
      <c r="AK83" s="688"/>
      <c r="AL83" s="689"/>
      <c r="AM83" s="689"/>
      <c r="AN83" s="689"/>
      <c r="AO83" s="689"/>
      <c r="AP83" s="689"/>
      <c r="AQ83" s="689"/>
      <c r="AR83" s="689"/>
      <c r="AS83" s="689"/>
      <c r="AT83" s="689"/>
      <c r="AU83" s="689"/>
      <c r="AV83" s="689"/>
      <c r="AW83" s="689"/>
      <c r="AX83" s="689"/>
      <c r="AY83" s="689"/>
      <c r="AZ83" s="689"/>
      <c r="BA83" s="690"/>
      <c r="BB83" s="728"/>
      <c r="BC83" s="729"/>
      <c r="BD83" s="730"/>
      <c r="BE83" s="725"/>
      <c r="BF83" s="726"/>
      <c r="BG83" s="726"/>
      <c r="BH83" s="726"/>
      <c r="BI83" s="726"/>
      <c r="BJ83" s="726"/>
      <c r="BK83" s="726"/>
      <c r="BL83" s="727"/>
      <c r="BO83" s="149">
        <v>174</v>
      </c>
      <c r="BP83" s="63" t="s">
        <v>316</v>
      </c>
      <c r="BQ83" s="103" t="s">
        <v>335</v>
      </c>
      <c r="BR83" s="149">
        <f t="shared" si="1"/>
        <v>174</v>
      </c>
      <c r="BT83" s="137"/>
      <c r="BU83" s="137"/>
    </row>
    <row r="84" spans="1:73" s="117" customFormat="1" ht="15.95" customHeight="1">
      <c r="A84" s="134"/>
      <c r="B84" s="134"/>
      <c r="C84" s="703" t="str">
        <f>IF(M84="","",COUNT($C$7:D83)+1)</f>
        <v/>
      </c>
      <c r="D84" s="704"/>
      <c r="E84" s="709"/>
      <c r="F84" s="710"/>
      <c r="G84" s="710"/>
      <c r="H84" s="710"/>
      <c r="I84" s="710"/>
      <c r="J84" s="710"/>
      <c r="K84" s="710"/>
      <c r="L84" s="711"/>
      <c r="M84" s="718"/>
      <c r="N84" s="719"/>
      <c r="O84" s="719"/>
      <c r="P84" s="719"/>
      <c r="Q84" s="719"/>
      <c r="R84" s="719"/>
      <c r="S84" s="719"/>
      <c r="T84" s="719"/>
      <c r="U84" s="719"/>
      <c r="V84" s="719"/>
      <c r="W84" s="719"/>
      <c r="X84" s="720"/>
      <c r="Y84" s="670"/>
      <c r="Z84" s="671"/>
      <c r="AA84" s="671"/>
      <c r="AB84" s="671"/>
      <c r="AC84" s="671"/>
      <c r="AD84" s="671"/>
      <c r="AE84" s="671"/>
      <c r="AF84" s="721"/>
      <c r="AG84" s="685" t="str">
        <f t="shared" si="2"/>
        <v/>
      </c>
      <c r="AH84" s="686"/>
      <c r="AI84" s="686"/>
      <c r="AJ84" s="687"/>
      <c r="AK84" s="688"/>
      <c r="AL84" s="689"/>
      <c r="AM84" s="689"/>
      <c r="AN84" s="689"/>
      <c r="AO84" s="689"/>
      <c r="AP84" s="689"/>
      <c r="AQ84" s="689"/>
      <c r="AR84" s="689"/>
      <c r="AS84" s="689"/>
      <c r="AT84" s="689"/>
      <c r="AU84" s="689"/>
      <c r="AV84" s="689"/>
      <c r="AW84" s="689"/>
      <c r="AX84" s="689"/>
      <c r="AY84" s="689"/>
      <c r="AZ84" s="689"/>
      <c r="BA84" s="690"/>
      <c r="BB84" s="783"/>
      <c r="BC84" s="784"/>
      <c r="BD84" s="785"/>
      <c r="BE84" s="670"/>
      <c r="BF84" s="671"/>
      <c r="BG84" s="671"/>
      <c r="BH84" s="671"/>
      <c r="BI84" s="671"/>
      <c r="BJ84" s="671"/>
      <c r="BK84" s="671"/>
      <c r="BL84" s="672"/>
      <c r="BO84" s="149">
        <v>274</v>
      </c>
      <c r="BP84" s="63" t="s">
        <v>316</v>
      </c>
      <c r="BQ84" s="103" t="s">
        <v>336</v>
      </c>
      <c r="BR84" s="149">
        <f t="shared" si="1"/>
        <v>274</v>
      </c>
      <c r="BT84" s="137"/>
      <c r="BU84" s="137"/>
    </row>
    <row r="85" spans="1:73" s="117" customFormat="1" ht="15.95" customHeight="1">
      <c r="A85" s="134"/>
      <c r="B85" s="134"/>
      <c r="C85" s="705"/>
      <c r="D85" s="706"/>
      <c r="E85" s="712"/>
      <c r="F85" s="713"/>
      <c r="G85" s="713"/>
      <c r="H85" s="713"/>
      <c r="I85" s="713"/>
      <c r="J85" s="713"/>
      <c r="K85" s="713"/>
      <c r="L85" s="714"/>
      <c r="M85" s="679"/>
      <c r="N85" s="680"/>
      <c r="O85" s="680"/>
      <c r="P85" s="680"/>
      <c r="Q85" s="680"/>
      <c r="R85" s="680"/>
      <c r="S85" s="680"/>
      <c r="T85" s="680"/>
      <c r="U85" s="680"/>
      <c r="V85" s="680"/>
      <c r="W85" s="680"/>
      <c r="X85" s="681"/>
      <c r="Y85" s="722"/>
      <c r="Z85" s="723"/>
      <c r="AA85" s="723"/>
      <c r="AB85" s="723"/>
      <c r="AC85" s="723"/>
      <c r="AD85" s="723"/>
      <c r="AE85" s="723"/>
      <c r="AF85" s="724"/>
      <c r="AG85" s="685" t="str">
        <f t="shared" si="2"/>
        <v/>
      </c>
      <c r="AH85" s="686"/>
      <c r="AI85" s="686"/>
      <c r="AJ85" s="687"/>
      <c r="AK85" s="688"/>
      <c r="AL85" s="689"/>
      <c r="AM85" s="689"/>
      <c r="AN85" s="689"/>
      <c r="AO85" s="689"/>
      <c r="AP85" s="689"/>
      <c r="AQ85" s="689"/>
      <c r="AR85" s="689"/>
      <c r="AS85" s="689"/>
      <c r="AT85" s="689"/>
      <c r="AU85" s="689"/>
      <c r="AV85" s="689"/>
      <c r="AW85" s="689"/>
      <c r="AX85" s="689"/>
      <c r="AY85" s="689"/>
      <c r="AZ85" s="689"/>
      <c r="BA85" s="690"/>
      <c r="BB85" s="667"/>
      <c r="BC85" s="668"/>
      <c r="BD85" s="669"/>
      <c r="BE85" s="673"/>
      <c r="BF85" s="674"/>
      <c r="BG85" s="674"/>
      <c r="BH85" s="674"/>
      <c r="BI85" s="674"/>
      <c r="BJ85" s="674"/>
      <c r="BK85" s="674"/>
      <c r="BL85" s="675"/>
      <c r="BO85" s="149">
        <v>175</v>
      </c>
      <c r="BP85" s="63" t="s">
        <v>316</v>
      </c>
      <c r="BQ85" s="103" t="s">
        <v>337</v>
      </c>
      <c r="BR85" s="149">
        <f t="shared" si="1"/>
        <v>175</v>
      </c>
      <c r="BT85" s="137"/>
      <c r="BU85" s="137"/>
    </row>
    <row r="86" spans="1:73" s="117" customFormat="1" ht="15.95" customHeight="1">
      <c r="A86" s="134"/>
      <c r="B86" s="134"/>
      <c r="C86" s="734"/>
      <c r="D86" s="735"/>
      <c r="E86" s="736"/>
      <c r="F86" s="737"/>
      <c r="G86" s="737"/>
      <c r="H86" s="737"/>
      <c r="I86" s="737"/>
      <c r="J86" s="737"/>
      <c r="K86" s="737"/>
      <c r="L86" s="738"/>
      <c r="M86" s="728"/>
      <c r="N86" s="729"/>
      <c r="O86" s="729"/>
      <c r="P86" s="729"/>
      <c r="Q86" s="729"/>
      <c r="R86" s="729"/>
      <c r="S86" s="729"/>
      <c r="T86" s="729"/>
      <c r="U86" s="729"/>
      <c r="V86" s="729"/>
      <c r="W86" s="729"/>
      <c r="X86" s="730"/>
      <c r="Y86" s="731"/>
      <c r="Z86" s="732"/>
      <c r="AA86" s="732"/>
      <c r="AB86" s="732"/>
      <c r="AC86" s="732"/>
      <c r="AD86" s="732"/>
      <c r="AE86" s="732"/>
      <c r="AF86" s="733"/>
      <c r="AG86" s="685" t="str">
        <f t="shared" si="2"/>
        <v/>
      </c>
      <c r="AH86" s="686"/>
      <c r="AI86" s="686"/>
      <c r="AJ86" s="687"/>
      <c r="AK86" s="688"/>
      <c r="AL86" s="689"/>
      <c r="AM86" s="689"/>
      <c r="AN86" s="689"/>
      <c r="AO86" s="689"/>
      <c r="AP86" s="689"/>
      <c r="AQ86" s="689"/>
      <c r="AR86" s="689"/>
      <c r="AS86" s="689"/>
      <c r="AT86" s="689"/>
      <c r="AU86" s="689"/>
      <c r="AV86" s="689"/>
      <c r="AW86" s="689"/>
      <c r="AX86" s="689"/>
      <c r="AY86" s="689"/>
      <c r="AZ86" s="689"/>
      <c r="BA86" s="690"/>
      <c r="BB86" s="728"/>
      <c r="BC86" s="729"/>
      <c r="BD86" s="730"/>
      <c r="BE86" s="725"/>
      <c r="BF86" s="726"/>
      <c r="BG86" s="726"/>
      <c r="BH86" s="726"/>
      <c r="BI86" s="726"/>
      <c r="BJ86" s="726"/>
      <c r="BK86" s="726"/>
      <c r="BL86" s="727"/>
      <c r="BO86" s="149">
        <v>275</v>
      </c>
      <c r="BP86" s="63" t="s">
        <v>316</v>
      </c>
      <c r="BQ86" s="103" t="s">
        <v>338</v>
      </c>
      <c r="BR86" s="149">
        <f t="shared" si="1"/>
        <v>275</v>
      </c>
      <c r="BT86" s="137"/>
      <c r="BU86" s="137"/>
    </row>
    <row r="87" spans="1:73" s="117" customFormat="1" ht="15.95" customHeight="1">
      <c r="A87" s="134"/>
      <c r="B87" s="134"/>
      <c r="C87" s="703" t="str">
        <f>IF(M87="","",COUNT($C$7:D86)+1)</f>
        <v/>
      </c>
      <c r="D87" s="704"/>
      <c r="E87" s="709"/>
      <c r="F87" s="710"/>
      <c r="G87" s="710"/>
      <c r="H87" s="710"/>
      <c r="I87" s="710"/>
      <c r="J87" s="710"/>
      <c r="K87" s="710"/>
      <c r="L87" s="711"/>
      <c r="M87" s="718"/>
      <c r="N87" s="719"/>
      <c r="O87" s="719"/>
      <c r="P87" s="719"/>
      <c r="Q87" s="719"/>
      <c r="R87" s="719"/>
      <c r="S87" s="719"/>
      <c r="T87" s="719"/>
      <c r="U87" s="719"/>
      <c r="V87" s="719"/>
      <c r="W87" s="719"/>
      <c r="X87" s="720"/>
      <c r="Y87" s="670"/>
      <c r="Z87" s="671"/>
      <c r="AA87" s="671"/>
      <c r="AB87" s="671"/>
      <c r="AC87" s="671"/>
      <c r="AD87" s="671"/>
      <c r="AE87" s="671"/>
      <c r="AF87" s="721"/>
      <c r="AG87" s="685" t="str">
        <f t="shared" si="2"/>
        <v/>
      </c>
      <c r="AH87" s="686"/>
      <c r="AI87" s="686"/>
      <c r="AJ87" s="687"/>
      <c r="AK87" s="688"/>
      <c r="AL87" s="689"/>
      <c r="AM87" s="689"/>
      <c r="AN87" s="689"/>
      <c r="AO87" s="689"/>
      <c r="AP87" s="689"/>
      <c r="AQ87" s="689"/>
      <c r="AR87" s="689"/>
      <c r="AS87" s="689"/>
      <c r="AT87" s="689"/>
      <c r="AU87" s="689"/>
      <c r="AV87" s="689"/>
      <c r="AW87" s="689"/>
      <c r="AX87" s="689"/>
      <c r="AY87" s="689"/>
      <c r="AZ87" s="689"/>
      <c r="BA87" s="690"/>
      <c r="BB87" s="667"/>
      <c r="BC87" s="668"/>
      <c r="BD87" s="669"/>
      <c r="BE87" s="670"/>
      <c r="BF87" s="671"/>
      <c r="BG87" s="671"/>
      <c r="BH87" s="671"/>
      <c r="BI87" s="671"/>
      <c r="BJ87" s="671"/>
      <c r="BK87" s="671"/>
      <c r="BL87" s="672"/>
      <c r="BO87" s="149">
        <v>176</v>
      </c>
      <c r="BP87" s="63" t="s">
        <v>316</v>
      </c>
      <c r="BQ87" s="103" t="s">
        <v>339</v>
      </c>
      <c r="BR87" s="149">
        <f t="shared" si="1"/>
        <v>176</v>
      </c>
      <c r="BT87" s="137"/>
      <c r="BU87" s="137"/>
    </row>
    <row r="88" spans="1:73" s="117" customFormat="1" ht="15.95" customHeight="1">
      <c r="A88" s="134"/>
      <c r="B88" s="134"/>
      <c r="C88" s="705"/>
      <c r="D88" s="706"/>
      <c r="E88" s="712"/>
      <c r="F88" s="713"/>
      <c r="G88" s="713"/>
      <c r="H88" s="713"/>
      <c r="I88" s="713"/>
      <c r="J88" s="713"/>
      <c r="K88" s="713"/>
      <c r="L88" s="714"/>
      <c r="M88" s="679"/>
      <c r="N88" s="680"/>
      <c r="O88" s="680"/>
      <c r="P88" s="680"/>
      <c r="Q88" s="680"/>
      <c r="R88" s="680"/>
      <c r="S88" s="680"/>
      <c r="T88" s="680"/>
      <c r="U88" s="680"/>
      <c r="V88" s="680"/>
      <c r="W88" s="680"/>
      <c r="X88" s="681"/>
      <c r="Y88" s="722"/>
      <c r="Z88" s="723"/>
      <c r="AA88" s="723"/>
      <c r="AB88" s="723"/>
      <c r="AC88" s="723"/>
      <c r="AD88" s="723"/>
      <c r="AE88" s="723"/>
      <c r="AF88" s="724"/>
      <c r="AG88" s="685" t="str">
        <f t="shared" si="2"/>
        <v/>
      </c>
      <c r="AH88" s="686"/>
      <c r="AI88" s="686"/>
      <c r="AJ88" s="687"/>
      <c r="AK88" s="688"/>
      <c r="AL88" s="689"/>
      <c r="AM88" s="689"/>
      <c r="AN88" s="689"/>
      <c r="AO88" s="689"/>
      <c r="AP88" s="689"/>
      <c r="AQ88" s="689"/>
      <c r="AR88" s="689"/>
      <c r="AS88" s="689"/>
      <c r="AT88" s="689"/>
      <c r="AU88" s="689"/>
      <c r="AV88" s="689"/>
      <c r="AW88" s="689"/>
      <c r="AX88" s="689"/>
      <c r="AY88" s="689"/>
      <c r="AZ88" s="689"/>
      <c r="BA88" s="690"/>
      <c r="BB88" s="728"/>
      <c r="BC88" s="729"/>
      <c r="BD88" s="730"/>
      <c r="BE88" s="673"/>
      <c r="BF88" s="674"/>
      <c r="BG88" s="674"/>
      <c r="BH88" s="674"/>
      <c r="BI88" s="674"/>
      <c r="BJ88" s="674"/>
      <c r="BK88" s="674"/>
      <c r="BL88" s="675"/>
      <c r="BO88" s="149">
        <v>276</v>
      </c>
      <c r="BP88" s="63" t="s">
        <v>316</v>
      </c>
      <c r="BQ88" s="103" t="s">
        <v>340</v>
      </c>
      <c r="BR88" s="149">
        <f t="shared" si="1"/>
        <v>276</v>
      </c>
      <c r="BT88" s="137"/>
      <c r="BU88" s="137"/>
    </row>
    <row r="89" spans="1:73" s="117" customFormat="1" ht="15.95" customHeight="1">
      <c r="A89" s="134"/>
      <c r="B89" s="134"/>
      <c r="C89" s="734"/>
      <c r="D89" s="735"/>
      <c r="E89" s="736"/>
      <c r="F89" s="737"/>
      <c r="G89" s="737"/>
      <c r="H89" s="737"/>
      <c r="I89" s="737"/>
      <c r="J89" s="737"/>
      <c r="K89" s="737"/>
      <c r="L89" s="738"/>
      <c r="M89" s="728"/>
      <c r="N89" s="729"/>
      <c r="O89" s="729"/>
      <c r="P89" s="729"/>
      <c r="Q89" s="729"/>
      <c r="R89" s="729"/>
      <c r="S89" s="729"/>
      <c r="T89" s="729"/>
      <c r="U89" s="729"/>
      <c r="V89" s="729"/>
      <c r="W89" s="729"/>
      <c r="X89" s="730"/>
      <c r="Y89" s="731"/>
      <c r="Z89" s="732"/>
      <c r="AA89" s="732"/>
      <c r="AB89" s="732"/>
      <c r="AC89" s="732"/>
      <c r="AD89" s="732"/>
      <c r="AE89" s="732"/>
      <c r="AF89" s="733"/>
      <c r="AG89" s="685" t="str">
        <f t="shared" si="2"/>
        <v/>
      </c>
      <c r="AH89" s="686"/>
      <c r="AI89" s="686"/>
      <c r="AJ89" s="687"/>
      <c r="AK89" s="688"/>
      <c r="AL89" s="689"/>
      <c r="AM89" s="689"/>
      <c r="AN89" s="689"/>
      <c r="AO89" s="689"/>
      <c r="AP89" s="689"/>
      <c r="AQ89" s="689"/>
      <c r="AR89" s="689"/>
      <c r="AS89" s="689"/>
      <c r="AT89" s="689"/>
      <c r="AU89" s="689"/>
      <c r="AV89" s="689"/>
      <c r="AW89" s="689"/>
      <c r="AX89" s="689"/>
      <c r="AY89" s="689"/>
      <c r="AZ89" s="689"/>
      <c r="BA89" s="690"/>
      <c r="BB89" s="783"/>
      <c r="BC89" s="784"/>
      <c r="BD89" s="785"/>
      <c r="BE89" s="725"/>
      <c r="BF89" s="726"/>
      <c r="BG89" s="726"/>
      <c r="BH89" s="726"/>
      <c r="BI89" s="726"/>
      <c r="BJ89" s="726"/>
      <c r="BK89" s="726"/>
      <c r="BL89" s="727"/>
      <c r="BO89" s="149" t="s">
        <v>341</v>
      </c>
      <c r="BP89" s="63" t="s">
        <v>316</v>
      </c>
      <c r="BQ89" s="103" t="s">
        <v>342</v>
      </c>
      <c r="BR89" s="149" t="str">
        <f t="shared" si="1"/>
        <v>170</v>
      </c>
      <c r="BT89" s="137"/>
      <c r="BU89" s="137"/>
    </row>
    <row r="90" spans="1:73" s="117" customFormat="1" ht="15.95" customHeight="1">
      <c r="A90" s="134"/>
      <c r="B90" s="134"/>
      <c r="C90" s="703" t="str">
        <f>IF(M90="","",COUNT($C$7:D89)+1)</f>
        <v/>
      </c>
      <c r="D90" s="704"/>
      <c r="E90" s="709"/>
      <c r="F90" s="710"/>
      <c r="G90" s="710"/>
      <c r="H90" s="710"/>
      <c r="I90" s="710"/>
      <c r="J90" s="710"/>
      <c r="K90" s="710"/>
      <c r="L90" s="711"/>
      <c r="M90" s="718"/>
      <c r="N90" s="719"/>
      <c r="O90" s="719"/>
      <c r="P90" s="719"/>
      <c r="Q90" s="719"/>
      <c r="R90" s="719"/>
      <c r="S90" s="719"/>
      <c r="T90" s="719"/>
      <c r="U90" s="719"/>
      <c r="V90" s="719"/>
      <c r="W90" s="719"/>
      <c r="X90" s="720"/>
      <c r="Y90" s="670"/>
      <c r="Z90" s="671"/>
      <c r="AA90" s="671"/>
      <c r="AB90" s="671"/>
      <c r="AC90" s="671"/>
      <c r="AD90" s="671"/>
      <c r="AE90" s="671"/>
      <c r="AF90" s="721"/>
      <c r="AG90" s="685" t="str">
        <f t="shared" si="2"/>
        <v/>
      </c>
      <c r="AH90" s="686"/>
      <c r="AI90" s="686"/>
      <c r="AJ90" s="687"/>
      <c r="AK90" s="688"/>
      <c r="AL90" s="689"/>
      <c r="AM90" s="689"/>
      <c r="AN90" s="689"/>
      <c r="AO90" s="689"/>
      <c r="AP90" s="689"/>
      <c r="AQ90" s="689"/>
      <c r="AR90" s="689"/>
      <c r="AS90" s="689"/>
      <c r="AT90" s="689"/>
      <c r="AU90" s="689"/>
      <c r="AV90" s="689"/>
      <c r="AW90" s="689"/>
      <c r="AX90" s="689"/>
      <c r="AY90" s="689"/>
      <c r="AZ90" s="689"/>
      <c r="BA90" s="690"/>
      <c r="BB90" s="667"/>
      <c r="BC90" s="668"/>
      <c r="BD90" s="669"/>
      <c r="BE90" s="670"/>
      <c r="BF90" s="671"/>
      <c r="BG90" s="671"/>
      <c r="BH90" s="671"/>
      <c r="BI90" s="671"/>
      <c r="BJ90" s="671"/>
      <c r="BK90" s="671"/>
      <c r="BL90" s="672"/>
      <c r="BO90" s="149" t="s">
        <v>343</v>
      </c>
      <c r="BP90" s="63" t="s">
        <v>316</v>
      </c>
      <c r="BQ90" s="103" t="s">
        <v>344</v>
      </c>
      <c r="BR90" s="149" t="str">
        <f t="shared" si="1"/>
        <v>270</v>
      </c>
      <c r="BT90" s="137"/>
      <c r="BU90" s="137"/>
    </row>
    <row r="91" spans="1:73" s="117" customFormat="1" ht="15.95" customHeight="1">
      <c r="A91" s="134"/>
      <c r="B91" s="134"/>
      <c r="C91" s="705"/>
      <c r="D91" s="706"/>
      <c r="E91" s="712"/>
      <c r="F91" s="713"/>
      <c r="G91" s="713"/>
      <c r="H91" s="713"/>
      <c r="I91" s="713"/>
      <c r="J91" s="713"/>
      <c r="K91" s="713"/>
      <c r="L91" s="714"/>
      <c r="M91" s="679"/>
      <c r="N91" s="680"/>
      <c r="O91" s="680"/>
      <c r="P91" s="680"/>
      <c r="Q91" s="680"/>
      <c r="R91" s="680"/>
      <c r="S91" s="680"/>
      <c r="T91" s="680"/>
      <c r="U91" s="680"/>
      <c r="V91" s="680"/>
      <c r="W91" s="680"/>
      <c r="X91" s="681"/>
      <c r="Y91" s="722"/>
      <c r="Z91" s="723"/>
      <c r="AA91" s="723"/>
      <c r="AB91" s="723"/>
      <c r="AC91" s="723"/>
      <c r="AD91" s="723"/>
      <c r="AE91" s="723"/>
      <c r="AF91" s="724"/>
      <c r="AG91" s="685" t="str">
        <f t="shared" si="2"/>
        <v/>
      </c>
      <c r="AH91" s="686"/>
      <c r="AI91" s="686"/>
      <c r="AJ91" s="687"/>
      <c r="AK91" s="688"/>
      <c r="AL91" s="689"/>
      <c r="AM91" s="689"/>
      <c r="AN91" s="689"/>
      <c r="AO91" s="689"/>
      <c r="AP91" s="689"/>
      <c r="AQ91" s="689"/>
      <c r="AR91" s="689"/>
      <c r="AS91" s="689"/>
      <c r="AT91" s="689"/>
      <c r="AU91" s="689"/>
      <c r="AV91" s="689"/>
      <c r="AW91" s="689"/>
      <c r="AX91" s="689"/>
      <c r="AY91" s="689"/>
      <c r="AZ91" s="689"/>
      <c r="BA91" s="690"/>
      <c r="BB91" s="728"/>
      <c r="BC91" s="729"/>
      <c r="BD91" s="730"/>
      <c r="BE91" s="673"/>
      <c r="BF91" s="674"/>
      <c r="BG91" s="674"/>
      <c r="BH91" s="674"/>
      <c r="BI91" s="674"/>
      <c r="BJ91" s="674"/>
      <c r="BK91" s="674"/>
      <c r="BL91" s="675"/>
      <c r="BO91" s="149">
        <v>177</v>
      </c>
      <c r="BP91" s="63" t="s">
        <v>316</v>
      </c>
      <c r="BQ91" s="103" t="s">
        <v>345</v>
      </c>
      <c r="BR91" s="149">
        <f t="shared" si="1"/>
        <v>177</v>
      </c>
      <c r="BT91" s="137"/>
      <c r="BU91" s="137"/>
    </row>
    <row r="92" spans="1:73" s="117" customFormat="1" ht="15.95" customHeight="1">
      <c r="A92" s="134"/>
      <c r="B92" s="134"/>
      <c r="C92" s="734"/>
      <c r="D92" s="735"/>
      <c r="E92" s="736"/>
      <c r="F92" s="737"/>
      <c r="G92" s="737"/>
      <c r="H92" s="737"/>
      <c r="I92" s="737"/>
      <c r="J92" s="737"/>
      <c r="K92" s="737"/>
      <c r="L92" s="738"/>
      <c r="M92" s="728"/>
      <c r="N92" s="729"/>
      <c r="O92" s="729"/>
      <c r="P92" s="729"/>
      <c r="Q92" s="729"/>
      <c r="R92" s="729"/>
      <c r="S92" s="729"/>
      <c r="T92" s="729"/>
      <c r="U92" s="729"/>
      <c r="V92" s="729"/>
      <c r="W92" s="729"/>
      <c r="X92" s="730"/>
      <c r="Y92" s="731"/>
      <c r="Z92" s="732"/>
      <c r="AA92" s="732"/>
      <c r="AB92" s="732"/>
      <c r="AC92" s="732"/>
      <c r="AD92" s="732"/>
      <c r="AE92" s="732"/>
      <c r="AF92" s="733"/>
      <c r="AG92" s="685" t="str">
        <f t="shared" si="2"/>
        <v/>
      </c>
      <c r="AH92" s="686"/>
      <c r="AI92" s="686"/>
      <c r="AJ92" s="687"/>
      <c r="AK92" s="688"/>
      <c r="AL92" s="689"/>
      <c r="AM92" s="689"/>
      <c r="AN92" s="689"/>
      <c r="AO92" s="689"/>
      <c r="AP92" s="689"/>
      <c r="AQ92" s="689"/>
      <c r="AR92" s="689"/>
      <c r="AS92" s="689"/>
      <c r="AT92" s="689"/>
      <c r="AU92" s="689"/>
      <c r="AV92" s="689"/>
      <c r="AW92" s="689"/>
      <c r="AX92" s="689"/>
      <c r="AY92" s="689"/>
      <c r="AZ92" s="689"/>
      <c r="BA92" s="690"/>
      <c r="BB92" s="667"/>
      <c r="BC92" s="668"/>
      <c r="BD92" s="669"/>
      <c r="BE92" s="725"/>
      <c r="BF92" s="726"/>
      <c r="BG92" s="726"/>
      <c r="BH92" s="726"/>
      <c r="BI92" s="726"/>
      <c r="BJ92" s="726"/>
      <c r="BK92" s="726"/>
      <c r="BL92" s="727"/>
      <c r="BO92" s="149">
        <v>277</v>
      </c>
      <c r="BP92" s="63" t="s">
        <v>316</v>
      </c>
      <c r="BQ92" s="103" t="s">
        <v>346</v>
      </c>
      <c r="BR92" s="149">
        <f t="shared" si="1"/>
        <v>277</v>
      </c>
      <c r="BT92" s="137"/>
      <c r="BU92" s="137"/>
    </row>
    <row r="93" spans="1:73" s="117" customFormat="1" ht="15.95" customHeight="1">
      <c r="A93" s="134"/>
      <c r="B93" s="134"/>
      <c r="C93" s="703" t="str">
        <f>IF(M93="","",COUNT($C$7:D92)+1)</f>
        <v/>
      </c>
      <c r="D93" s="704"/>
      <c r="E93" s="709"/>
      <c r="F93" s="710"/>
      <c r="G93" s="710"/>
      <c r="H93" s="710"/>
      <c r="I93" s="710"/>
      <c r="J93" s="710"/>
      <c r="K93" s="710"/>
      <c r="L93" s="711"/>
      <c r="M93" s="718"/>
      <c r="N93" s="719"/>
      <c r="O93" s="719"/>
      <c r="P93" s="719"/>
      <c r="Q93" s="719"/>
      <c r="R93" s="719"/>
      <c r="S93" s="719"/>
      <c r="T93" s="719"/>
      <c r="U93" s="719"/>
      <c r="V93" s="719"/>
      <c r="W93" s="719"/>
      <c r="X93" s="720"/>
      <c r="Y93" s="670"/>
      <c r="Z93" s="671"/>
      <c r="AA93" s="671"/>
      <c r="AB93" s="671"/>
      <c r="AC93" s="671"/>
      <c r="AD93" s="671"/>
      <c r="AE93" s="671"/>
      <c r="AF93" s="721"/>
      <c r="AG93" s="685" t="str">
        <f t="shared" si="2"/>
        <v/>
      </c>
      <c r="AH93" s="686"/>
      <c r="AI93" s="686"/>
      <c r="AJ93" s="687"/>
      <c r="AK93" s="688"/>
      <c r="AL93" s="689"/>
      <c r="AM93" s="689"/>
      <c r="AN93" s="689"/>
      <c r="AO93" s="689"/>
      <c r="AP93" s="689"/>
      <c r="AQ93" s="689"/>
      <c r="AR93" s="689"/>
      <c r="AS93" s="689"/>
      <c r="AT93" s="689"/>
      <c r="AU93" s="689"/>
      <c r="AV93" s="689"/>
      <c r="AW93" s="689"/>
      <c r="AX93" s="689"/>
      <c r="AY93" s="689"/>
      <c r="AZ93" s="689"/>
      <c r="BA93" s="690"/>
      <c r="BB93" s="728"/>
      <c r="BC93" s="729"/>
      <c r="BD93" s="730"/>
      <c r="BE93" s="670"/>
      <c r="BF93" s="671"/>
      <c r="BG93" s="671"/>
      <c r="BH93" s="671"/>
      <c r="BI93" s="671"/>
      <c r="BJ93" s="671"/>
      <c r="BK93" s="671"/>
      <c r="BL93" s="672"/>
      <c r="BO93" s="149">
        <v>178</v>
      </c>
      <c r="BP93" s="63" t="s">
        <v>316</v>
      </c>
      <c r="BQ93" s="103" t="s">
        <v>347</v>
      </c>
      <c r="BR93" s="149">
        <f t="shared" si="1"/>
        <v>178</v>
      </c>
      <c r="BT93" s="137"/>
      <c r="BU93" s="137"/>
    </row>
    <row r="94" spans="1:73" s="117" customFormat="1" ht="15.95" customHeight="1">
      <c r="A94" s="134"/>
      <c r="B94" s="134"/>
      <c r="C94" s="705"/>
      <c r="D94" s="706"/>
      <c r="E94" s="712"/>
      <c r="F94" s="713"/>
      <c r="G94" s="713"/>
      <c r="H94" s="713"/>
      <c r="I94" s="713"/>
      <c r="J94" s="713"/>
      <c r="K94" s="713"/>
      <c r="L94" s="714"/>
      <c r="M94" s="679"/>
      <c r="N94" s="680"/>
      <c r="O94" s="680"/>
      <c r="P94" s="680"/>
      <c r="Q94" s="680"/>
      <c r="R94" s="680"/>
      <c r="S94" s="680"/>
      <c r="T94" s="680"/>
      <c r="U94" s="680"/>
      <c r="V94" s="680"/>
      <c r="W94" s="680"/>
      <c r="X94" s="681"/>
      <c r="Y94" s="722"/>
      <c r="Z94" s="723"/>
      <c r="AA94" s="723"/>
      <c r="AB94" s="723"/>
      <c r="AC94" s="723"/>
      <c r="AD94" s="723"/>
      <c r="AE94" s="723"/>
      <c r="AF94" s="724"/>
      <c r="AG94" s="685" t="str">
        <f t="shared" si="2"/>
        <v/>
      </c>
      <c r="AH94" s="686"/>
      <c r="AI94" s="686"/>
      <c r="AJ94" s="687"/>
      <c r="AK94" s="688"/>
      <c r="AL94" s="689"/>
      <c r="AM94" s="689"/>
      <c r="AN94" s="689"/>
      <c r="AO94" s="689"/>
      <c r="AP94" s="689"/>
      <c r="AQ94" s="689"/>
      <c r="AR94" s="689"/>
      <c r="AS94" s="689"/>
      <c r="AT94" s="689"/>
      <c r="AU94" s="689"/>
      <c r="AV94" s="689"/>
      <c r="AW94" s="689"/>
      <c r="AX94" s="689"/>
      <c r="AY94" s="689"/>
      <c r="AZ94" s="689"/>
      <c r="BA94" s="690"/>
      <c r="BB94" s="783"/>
      <c r="BC94" s="784"/>
      <c r="BD94" s="785"/>
      <c r="BE94" s="673"/>
      <c r="BF94" s="674"/>
      <c r="BG94" s="674"/>
      <c r="BH94" s="674"/>
      <c r="BI94" s="674"/>
      <c r="BJ94" s="674"/>
      <c r="BK94" s="674"/>
      <c r="BL94" s="675"/>
      <c r="BO94" s="149">
        <v>278</v>
      </c>
      <c r="BP94" s="63" t="s">
        <v>316</v>
      </c>
      <c r="BQ94" s="103" t="s">
        <v>348</v>
      </c>
      <c r="BR94" s="149">
        <f t="shared" si="1"/>
        <v>278</v>
      </c>
      <c r="BT94" s="137"/>
      <c r="BU94" s="137"/>
    </row>
    <row r="95" spans="1:73" s="117" customFormat="1" ht="15.95" customHeight="1">
      <c r="A95" s="134"/>
      <c r="B95" s="134"/>
      <c r="C95" s="734"/>
      <c r="D95" s="735"/>
      <c r="E95" s="736"/>
      <c r="F95" s="737"/>
      <c r="G95" s="737"/>
      <c r="H95" s="737"/>
      <c r="I95" s="737"/>
      <c r="J95" s="737"/>
      <c r="K95" s="737"/>
      <c r="L95" s="738"/>
      <c r="M95" s="728"/>
      <c r="N95" s="729"/>
      <c r="O95" s="729"/>
      <c r="P95" s="729"/>
      <c r="Q95" s="729"/>
      <c r="R95" s="729"/>
      <c r="S95" s="729"/>
      <c r="T95" s="729"/>
      <c r="U95" s="729"/>
      <c r="V95" s="729"/>
      <c r="W95" s="729"/>
      <c r="X95" s="730"/>
      <c r="Y95" s="731"/>
      <c r="Z95" s="732"/>
      <c r="AA95" s="732"/>
      <c r="AB95" s="732"/>
      <c r="AC95" s="732"/>
      <c r="AD95" s="732"/>
      <c r="AE95" s="732"/>
      <c r="AF95" s="733"/>
      <c r="AG95" s="685" t="str">
        <f t="shared" si="2"/>
        <v/>
      </c>
      <c r="AH95" s="686"/>
      <c r="AI95" s="686"/>
      <c r="AJ95" s="687"/>
      <c r="AK95" s="688"/>
      <c r="AL95" s="689"/>
      <c r="AM95" s="689"/>
      <c r="AN95" s="689"/>
      <c r="AO95" s="689"/>
      <c r="AP95" s="689"/>
      <c r="AQ95" s="689"/>
      <c r="AR95" s="689"/>
      <c r="AS95" s="689"/>
      <c r="AT95" s="689"/>
      <c r="AU95" s="689"/>
      <c r="AV95" s="689"/>
      <c r="AW95" s="689"/>
      <c r="AX95" s="689"/>
      <c r="AY95" s="689"/>
      <c r="AZ95" s="689"/>
      <c r="BA95" s="690"/>
      <c r="BB95" s="667"/>
      <c r="BC95" s="668"/>
      <c r="BD95" s="669"/>
      <c r="BE95" s="725"/>
      <c r="BF95" s="726"/>
      <c r="BG95" s="726"/>
      <c r="BH95" s="726"/>
      <c r="BI95" s="726"/>
      <c r="BJ95" s="726"/>
      <c r="BK95" s="726"/>
      <c r="BL95" s="727"/>
      <c r="BO95" s="149">
        <v>179</v>
      </c>
      <c r="BP95" s="63" t="s">
        <v>316</v>
      </c>
      <c r="BQ95" s="103" t="s">
        <v>349</v>
      </c>
      <c r="BR95" s="149">
        <f t="shared" si="1"/>
        <v>179</v>
      </c>
      <c r="BT95" s="137"/>
      <c r="BU95" s="137"/>
    </row>
    <row r="96" spans="1:73" s="117" customFormat="1" ht="15.95" customHeight="1">
      <c r="A96" s="134"/>
      <c r="B96" s="134"/>
      <c r="C96" s="703" t="str">
        <f>IF(M96="","",COUNT($C$7:D95)+1)</f>
        <v/>
      </c>
      <c r="D96" s="704"/>
      <c r="E96" s="709"/>
      <c r="F96" s="710"/>
      <c r="G96" s="710"/>
      <c r="H96" s="710"/>
      <c r="I96" s="710"/>
      <c r="J96" s="710"/>
      <c r="K96" s="710"/>
      <c r="L96" s="711"/>
      <c r="M96" s="718"/>
      <c r="N96" s="719"/>
      <c r="O96" s="719"/>
      <c r="P96" s="719"/>
      <c r="Q96" s="719"/>
      <c r="R96" s="719"/>
      <c r="S96" s="719"/>
      <c r="T96" s="719"/>
      <c r="U96" s="719"/>
      <c r="V96" s="719"/>
      <c r="W96" s="719"/>
      <c r="X96" s="720"/>
      <c r="Y96" s="670"/>
      <c r="Z96" s="671"/>
      <c r="AA96" s="671"/>
      <c r="AB96" s="671"/>
      <c r="AC96" s="671"/>
      <c r="AD96" s="671"/>
      <c r="AE96" s="671"/>
      <c r="AF96" s="721"/>
      <c r="AG96" s="685" t="str">
        <f t="shared" si="2"/>
        <v/>
      </c>
      <c r="AH96" s="686"/>
      <c r="AI96" s="686"/>
      <c r="AJ96" s="687"/>
      <c r="AK96" s="688"/>
      <c r="AL96" s="689"/>
      <c r="AM96" s="689"/>
      <c r="AN96" s="689"/>
      <c r="AO96" s="689"/>
      <c r="AP96" s="689"/>
      <c r="AQ96" s="689"/>
      <c r="AR96" s="689"/>
      <c r="AS96" s="689"/>
      <c r="AT96" s="689"/>
      <c r="AU96" s="689"/>
      <c r="AV96" s="689"/>
      <c r="AW96" s="689"/>
      <c r="AX96" s="689"/>
      <c r="AY96" s="689"/>
      <c r="AZ96" s="689"/>
      <c r="BA96" s="690"/>
      <c r="BB96" s="728"/>
      <c r="BC96" s="729"/>
      <c r="BD96" s="730"/>
      <c r="BE96" s="670"/>
      <c r="BF96" s="671"/>
      <c r="BG96" s="671"/>
      <c r="BH96" s="671"/>
      <c r="BI96" s="671"/>
      <c r="BJ96" s="671"/>
      <c r="BK96" s="671"/>
      <c r="BL96" s="672"/>
      <c r="BO96" s="149">
        <v>279</v>
      </c>
      <c r="BP96" s="63" t="s">
        <v>316</v>
      </c>
      <c r="BQ96" s="103" t="s">
        <v>350</v>
      </c>
      <c r="BR96" s="149">
        <f t="shared" si="1"/>
        <v>279</v>
      </c>
      <c r="BT96" s="137"/>
      <c r="BU96" s="137"/>
    </row>
    <row r="97" spans="1:73" s="117" customFormat="1" ht="15.95" customHeight="1">
      <c r="A97" s="134"/>
      <c r="B97" s="134"/>
      <c r="C97" s="705"/>
      <c r="D97" s="706"/>
      <c r="E97" s="712"/>
      <c r="F97" s="713"/>
      <c r="G97" s="713"/>
      <c r="H97" s="713"/>
      <c r="I97" s="713"/>
      <c r="J97" s="713"/>
      <c r="K97" s="713"/>
      <c r="L97" s="714"/>
      <c r="M97" s="679"/>
      <c r="N97" s="680"/>
      <c r="O97" s="680"/>
      <c r="P97" s="680"/>
      <c r="Q97" s="680"/>
      <c r="R97" s="680"/>
      <c r="S97" s="680"/>
      <c r="T97" s="680"/>
      <c r="U97" s="680"/>
      <c r="V97" s="680"/>
      <c r="W97" s="680"/>
      <c r="X97" s="681"/>
      <c r="Y97" s="722"/>
      <c r="Z97" s="723"/>
      <c r="AA97" s="723"/>
      <c r="AB97" s="723"/>
      <c r="AC97" s="723"/>
      <c r="AD97" s="723"/>
      <c r="AE97" s="723"/>
      <c r="AF97" s="724"/>
      <c r="AG97" s="685" t="str">
        <f t="shared" si="2"/>
        <v/>
      </c>
      <c r="AH97" s="686"/>
      <c r="AI97" s="686"/>
      <c r="AJ97" s="687"/>
      <c r="AK97" s="688"/>
      <c r="AL97" s="689"/>
      <c r="AM97" s="689"/>
      <c r="AN97" s="689"/>
      <c r="AO97" s="689"/>
      <c r="AP97" s="689"/>
      <c r="AQ97" s="689"/>
      <c r="AR97" s="689"/>
      <c r="AS97" s="689"/>
      <c r="AT97" s="689"/>
      <c r="AU97" s="689"/>
      <c r="AV97" s="689"/>
      <c r="AW97" s="689"/>
      <c r="AX97" s="689"/>
      <c r="AY97" s="689"/>
      <c r="AZ97" s="689"/>
      <c r="BA97" s="690"/>
      <c r="BB97" s="667"/>
      <c r="BC97" s="668"/>
      <c r="BD97" s="669"/>
      <c r="BE97" s="673"/>
      <c r="BF97" s="674"/>
      <c r="BG97" s="674"/>
      <c r="BH97" s="674"/>
      <c r="BI97" s="674"/>
      <c r="BJ97" s="674"/>
      <c r="BK97" s="674"/>
      <c r="BL97" s="675"/>
      <c r="BO97" s="149">
        <v>180</v>
      </c>
      <c r="BP97" s="63" t="s">
        <v>316</v>
      </c>
      <c r="BQ97" s="103" t="s">
        <v>351</v>
      </c>
      <c r="BR97" s="149">
        <f t="shared" si="1"/>
        <v>180</v>
      </c>
      <c r="BT97" s="137"/>
      <c r="BU97" s="137"/>
    </row>
    <row r="98" spans="1:73" s="117" customFormat="1" ht="15.95" customHeight="1">
      <c r="A98" s="134"/>
      <c r="B98" s="134"/>
      <c r="C98" s="734"/>
      <c r="D98" s="735"/>
      <c r="E98" s="736"/>
      <c r="F98" s="737"/>
      <c r="G98" s="737"/>
      <c r="H98" s="737"/>
      <c r="I98" s="737"/>
      <c r="J98" s="737"/>
      <c r="K98" s="737"/>
      <c r="L98" s="738"/>
      <c r="M98" s="728"/>
      <c r="N98" s="729"/>
      <c r="O98" s="729"/>
      <c r="P98" s="729"/>
      <c r="Q98" s="729"/>
      <c r="R98" s="729"/>
      <c r="S98" s="729"/>
      <c r="T98" s="729"/>
      <c r="U98" s="729"/>
      <c r="V98" s="729"/>
      <c r="W98" s="729"/>
      <c r="X98" s="730"/>
      <c r="Y98" s="731"/>
      <c r="Z98" s="732"/>
      <c r="AA98" s="732"/>
      <c r="AB98" s="732"/>
      <c r="AC98" s="732"/>
      <c r="AD98" s="732"/>
      <c r="AE98" s="732"/>
      <c r="AF98" s="733"/>
      <c r="AG98" s="685" t="str">
        <f t="shared" si="2"/>
        <v/>
      </c>
      <c r="AH98" s="686"/>
      <c r="AI98" s="686"/>
      <c r="AJ98" s="687"/>
      <c r="AK98" s="688"/>
      <c r="AL98" s="689"/>
      <c r="AM98" s="689"/>
      <c r="AN98" s="689"/>
      <c r="AO98" s="689"/>
      <c r="AP98" s="689"/>
      <c r="AQ98" s="689"/>
      <c r="AR98" s="689"/>
      <c r="AS98" s="689"/>
      <c r="AT98" s="689"/>
      <c r="AU98" s="689"/>
      <c r="AV98" s="689"/>
      <c r="AW98" s="689"/>
      <c r="AX98" s="689"/>
      <c r="AY98" s="689"/>
      <c r="AZ98" s="689"/>
      <c r="BA98" s="690"/>
      <c r="BB98" s="728"/>
      <c r="BC98" s="729"/>
      <c r="BD98" s="730"/>
      <c r="BE98" s="725"/>
      <c r="BF98" s="726"/>
      <c r="BG98" s="726"/>
      <c r="BH98" s="726"/>
      <c r="BI98" s="726"/>
      <c r="BJ98" s="726"/>
      <c r="BK98" s="726"/>
      <c r="BL98" s="727"/>
      <c r="BO98" s="149">
        <v>280</v>
      </c>
      <c r="BP98" s="63" t="s">
        <v>316</v>
      </c>
      <c r="BQ98" s="103" t="s">
        <v>352</v>
      </c>
      <c r="BR98" s="149">
        <f t="shared" si="1"/>
        <v>280</v>
      </c>
      <c r="BT98" s="137"/>
      <c r="BU98" s="137"/>
    </row>
    <row r="99" spans="1:73" s="117" customFormat="1" ht="15.95" customHeight="1">
      <c r="A99" s="134"/>
      <c r="B99" s="134"/>
      <c r="C99" s="703" t="str">
        <f>IF(M99="","",COUNT($C$7:D98)+1)</f>
        <v/>
      </c>
      <c r="D99" s="704"/>
      <c r="E99" s="709"/>
      <c r="F99" s="710"/>
      <c r="G99" s="710"/>
      <c r="H99" s="710"/>
      <c r="I99" s="710"/>
      <c r="J99" s="710"/>
      <c r="K99" s="710"/>
      <c r="L99" s="711"/>
      <c r="M99" s="718"/>
      <c r="N99" s="719"/>
      <c r="O99" s="719"/>
      <c r="P99" s="719"/>
      <c r="Q99" s="719"/>
      <c r="R99" s="719"/>
      <c r="S99" s="719"/>
      <c r="T99" s="719"/>
      <c r="U99" s="719"/>
      <c r="V99" s="719"/>
      <c r="W99" s="719"/>
      <c r="X99" s="720"/>
      <c r="Y99" s="670"/>
      <c r="Z99" s="671"/>
      <c r="AA99" s="671"/>
      <c r="AB99" s="671"/>
      <c r="AC99" s="671"/>
      <c r="AD99" s="671"/>
      <c r="AE99" s="671"/>
      <c r="AF99" s="721"/>
      <c r="AG99" s="685" t="str">
        <f t="shared" si="2"/>
        <v/>
      </c>
      <c r="AH99" s="686"/>
      <c r="AI99" s="686"/>
      <c r="AJ99" s="687"/>
      <c r="AK99" s="688"/>
      <c r="AL99" s="689"/>
      <c r="AM99" s="689"/>
      <c r="AN99" s="689"/>
      <c r="AO99" s="689"/>
      <c r="AP99" s="689"/>
      <c r="AQ99" s="689"/>
      <c r="AR99" s="689"/>
      <c r="AS99" s="689"/>
      <c r="AT99" s="689"/>
      <c r="AU99" s="689"/>
      <c r="AV99" s="689"/>
      <c r="AW99" s="689"/>
      <c r="AX99" s="689"/>
      <c r="AY99" s="689"/>
      <c r="AZ99" s="689"/>
      <c r="BA99" s="690"/>
      <c r="BB99" s="783"/>
      <c r="BC99" s="784"/>
      <c r="BD99" s="785"/>
      <c r="BE99" s="670"/>
      <c r="BF99" s="671"/>
      <c r="BG99" s="671"/>
      <c r="BH99" s="671"/>
      <c r="BI99" s="671"/>
      <c r="BJ99" s="671"/>
      <c r="BK99" s="671"/>
      <c r="BL99" s="672"/>
      <c r="BO99" s="149">
        <v>181</v>
      </c>
      <c r="BP99" s="63" t="s">
        <v>316</v>
      </c>
      <c r="BQ99" s="103" t="s">
        <v>353</v>
      </c>
      <c r="BR99" s="149">
        <f t="shared" si="1"/>
        <v>181</v>
      </c>
      <c r="BT99" s="137"/>
      <c r="BU99" s="137"/>
    </row>
    <row r="100" spans="1:73" s="117" customFormat="1" ht="15.95" customHeight="1">
      <c r="A100" s="134"/>
      <c r="B100" s="134"/>
      <c r="C100" s="705"/>
      <c r="D100" s="706"/>
      <c r="E100" s="712"/>
      <c r="F100" s="713"/>
      <c r="G100" s="713"/>
      <c r="H100" s="713"/>
      <c r="I100" s="713"/>
      <c r="J100" s="713"/>
      <c r="K100" s="713"/>
      <c r="L100" s="714"/>
      <c r="M100" s="679"/>
      <c r="N100" s="680"/>
      <c r="O100" s="680"/>
      <c r="P100" s="680"/>
      <c r="Q100" s="680"/>
      <c r="R100" s="680"/>
      <c r="S100" s="680"/>
      <c r="T100" s="680"/>
      <c r="U100" s="680"/>
      <c r="V100" s="680"/>
      <c r="W100" s="680"/>
      <c r="X100" s="681"/>
      <c r="Y100" s="722"/>
      <c r="Z100" s="723"/>
      <c r="AA100" s="723"/>
      <c r="AB100" s="723"/>
      <c r="AC100" s="723"/>
      <c r="AD100" s="723"/>
      <c r="AE100" s="723"/>
      <c r="AF100" s="724"/>
      <c r="AG100" s="685" t="str">
        <f t="shared" si="2"/>
        <v/>
      </c>
      <c r="AH100" s="686"/>
      <c r="AI100" s="686"/>
      <c r="AJ100" s="687"/>
      <c r="AK100" s="688"/>
      <c r="AL100" s="689"/>
      <c r="AM100" s="689"/>
      <c r="AN100" s="689"/>
      <c r="AO100" s="689"/>
      <c r="AP100" s="689"/>
      <c r="AQ100" s="689"/>
      <c r="AR100" s="689"/>
      <c r="AS100" s="689"/>
      <c r="AT100" s="689"/>
      <c r="AU100" s="689"/>
      <c r="AV100" s="689"/>
      <c r="AW100" s="689"/>
      <c r="AX100" s="689"/>
      <c r="AY100" s="689"/>
      <c r="AZ100" s="689"/>
      <c r="BA100" s="690"/>
      <c r="BB100" s="667"/>
      <c r="BC100" s="668"/>
      <c r="BD100" s="669"/>
      <c r="BE100" s="673"/>
      <c r="BF100" s="674"/>
      <c r="BG100" s="674"/>
      <c r="BH100" s="674"/>
      <c r="BI100" s="674"/>
      <c r="BJ100" s="674"/>
      <c r="BK100" s="674"/>
      <c r="BL100" s="675"/>
      <c r="BO100" s="149">
        <v>281</v>
      </c>
      <c r="BP100" s="63" t="s">
        <v>316</v>
      </c>
      <c r="BQ100" s="103" t="s">
        <v>354</v>
      </c>
      <c r="BR100" s="149">
        <f t="shared" si="1"/>
        <v>281</v>
      </c>
      <c r="BT100" s="137"/>
      <c r="BU100" s="137"/>
    </row>
    <row r="101" spans="1:73" s="117" customFormat="1" ht="15.95" customHeight="1">
      <c r="A101" s="134"/>
      <c r="B101" s="134"/>
      <c r="C101" s="734"/>
      <c r="D101" s="735"/>
      <c r="E101" s="736"/>
      <c r="F101" s="737"/>
      <c r="G101" s="737"/>
      <c r="H101" s="737"/>
      <c r="I101" s="737"/>
      <c r="J101" s="737"/>
      <c r="K101" s="737"/>
      <c r="L101" s="738"/>
      <c r="M101" s="728"/>
      <c r="N101" s="729"/>
      <c r="O101" s="729"/>
      <c r="P101" s="729"/>
      <c r="Q101" s="729"/>
      <c r="R101" s="729"/>
      <c r="S101" s="729"/>
      <c r="T101" s="729"/>
      <c r="U101" s="729"/>
      <c r="V101" s="729"/>
      <c r="W101" s="729"/>
      <c r="X101" s="730"/>
      <c r="Y101" s="731"/>
      <c r="Z101" s="732"/>
      <c r="AA101" s="732"/>
      <c r="AB101" s="732"/>
      <c r="AC101" s="732"/>
      <c r="AD101" s="732"/>
      <c r="AE101" s="732"/>
      <c r="AF101" s="733"/>
      <c r="AG101" s="685" t="str">
        <f t="shared" si="2"/>
        <v/>
      </c>
      <c r="AH101" s="686"/>
      <c r="AI101" s="686"/>
      <c r="AJ101" s="687"/>
      <c r="AK101" s="688"/>
      <c r="AL101" s="689"/>
      <c r="AM101" s="689"/>
      <c r="AN101" s="689"/>
      <c r="AO101" s="689"/>
      <c r="AP101" s="689"/>
      <c r="AQ101" s="689"/>
      <c r="AR101" s="689"/>
      <c r="AS101" s="689"/>
      <c r="AT101" s="689"/>
      <c r="AU101" s="689"/>
      <c r="AV101" s="689"/>
      <c r="AW101" s="689"/>
      <c r="AX101" s="689"/>
      <c r="AY101" s="689"/>
      <c r="AZ101" s="689"/>
      <c r="BA101" s="690"/>
      <c r="BB101" s="728"/>
      <c r="BC101" s="729"/>
      <c r="BD101" s="730"/>
      <c r="BE101" s="725"/>
      <c r="BF101" s="726"/>
      <c r="BG101" s="726"/>
      <c r="BH101" s="726"/>
      <c r="BI101" s="726"/>
      <c r="BJ101" s="726"/>
      <c r="BK101" s="726"/>
      <c r="BL101" s="727"/>
      <c r="BO101" s="149">
        <v>182</v>
      </c>
      <c r="BP101" s="63" t="s">
        <v>316</v>
      </c>
      <c r="BQ101" s="103" t="s">
        <v>355</v>
      </c>
      <c r="BR101" s="149">
        <f t="shared" si="1"/>
        <v>182</v>
      </c>
      <c r="BT101" s="137"/>
      <c r="BU101" s="137"/>
    </row>
    <row r="102" spans="1:73" s="117" customFormat="1" ht="15.95" customHeight="1">
      <c r="A102" s="134"/>
      <c r="B102" s="134"/>
      <c r="C102" s="703" t="str">
        <f>IF(M102="","",COUNT($C$7:D101)+1)</f>
        <v/>
      </c>
      <c r="D102" s="704"/>
      <c r="E102" s="709"/>
      <c r="F102" s="710"/>
      <c r="G102" s="710"/>
      <c r="H102" s="710"/>
      <c r="I102" s="710"/>
      <c r="J102" s="710"/>
      <c r="K102" s="710"/>
      <c r="L102" s="711"/>
      <c r="M102" s="718"/>
      <c r="N102" s="719"/>
      <c r="O102" s="719"/>
      <c r="P102" s="719"/>
      <c r="Q102" s="719"/>
      <c r="R102" s="719"/>
      <c r="S102" s="719"/>
      <c r="T102" s="719"/>
      <c r="U102" s="719"/>
      <c r="V102" s="719"/>
      <c r="W102" s="719"/>
      <c r="X102" s="720"/>
      <c r="Y102" s="670"/>
      <c r="Z102" s="671"/>
      <c r="AA102" s="671"/>
      <c r="AB102" s="671"/>
      <c r="AC102" s="671"/>
      <c r="AD102" s="671"/>
      <c r="AE102" s="671"/>
      <c r="AF102" s="721"/>
      <c r="AG102" s="685" t="str">
        <f t="shared" si="2"/>
        <v/>
      </c>
      <c r="AH102" s="686"/>
      <c r="AI102" s="686"/>
      <c r="AJ102" s="687"/>
      <c r="AK102" s="688"/>
      <c r="AL102" s="689"/>
      <c r="AM102" s="689"/>
      <c r="AN102" s="689"/>
      <c r="AO102" s="689"/>
      <c r="AP102" s="689"/>
      <c r="AQ102" s="689"/>
      <c r="AR102" s="689"/>
      <c r="AS102" s="689"/>
      <c r="AT102" s="689"/>
      <c r="AU102" s="689"/>
      <c r="AV102" s="689"/>
      <c r="AW102" s="689"/>
      <c r="AX102" s="689"/>
      <c r="AY102" s="689"/>
      <c r="AZ102" s="689"/>
      <c r="BA102" s="690"/>
      <c r="BB102" s="667"/>
      <c r="BC102" s="668"/>
      <c r="BD102" s="669"/>
      <c r="BE102" s="670"/>
      <c r="BF102" s="671"/>
      <c r="BG102" s="671"/>
      <c r="BH102" s="671"/>
      <c r="BI102" s="671"/>
      <c r="BJ102" s="671"/>
      <c r="BK102" s="671"/>
      <c r="BL102" s="672"/>
      <c r="BO102" s="149">
        <v>282</v>
      </c>
      <c r="BP102" s="63" t="s">
        <v>316</v>
      </c>
      <c r="BQ102" s="103" t="s">
        <v>356</v>
      </c>
      <c r="BR102" s="149">
        <f t="shared" si="1"/>
        <v>282</v>
      </c>
      <c r="BT102" s="137"/>
      <c r="BU102" s="137"/>
    </row>
    <row r="103" spans="1:73" s="117" customFormat="1" ht="15.95" customHeight="1">
      <c r="A103" s="134"/>
      <c r="B103" s="134"/>
      <c r="C103" s="705"/>
      <c r="D103" s="706"/>
      <c r="E103" s="712"/>
      <c r="F103" s="713"/>
      <c r="G103" s="713"/>
      <c r="H103" s="713"/>
      <c r="I103" s="713"/>
      <c r="J103" s="713"/>
      <c r="K103" s="713"/>
      <c r="L103" s="714"/>
      <c r="M103" s="679"/>
      <c r="N103" s="680"/>
      <c r="O103" s="680"/>
      <c r="P103" s="680"/>
      <c r="Q103" s="680"/>
      <c r="R103" s="680"/>
      <c r="S103" s="680"/>
      <c r="T103" s="680"/>
      <c r="U103" s="680"/>
      <c r="V103" s="680"/>
      <c r="W103" s="680"/>
      <c r="X103" s="681"/>
      <c r="Y103" s="722"/>
      <c r="Z103" s="723"/>
      <c r="AA103" s="723"/>
      <c r="AB103" s="723"/>
      <c r="AC103" s="723"/>
      <c r="AD103" s="723"/>
      <c r="AE103" s="723"/>
      <c r="AF103" s="724"/>
      <c r="AG103" s="685" t="str">
        <f t="shared" si="2"/>
        <v/>
      </c>
      <c r="AH103" s="686"/>
      <c r="AI103" s="686"/>
      <c r="AJ103" s="687"/>
      <c r="AK103" s="688"/>
      <c r="AL103" s="689"/>
      <c r="AM103" s="689"/>
      <c r="AN103" s="689"/>
      <c r="AO103" s="689"/>
      <c r="AP103" s="689"/>
      <c r="AQ103" s="689"/>
      <c r="AR103" s="689"/>
      <c r="AS103" s="689"/>
      <c r="AT103" s="689"/>
      <c r="AU103" s="689"/>
      <c r="AV103" s="689"/>
      <c r="AW103" s="689"/>
      <c r="AX103" s="689"/>
      <c r="AY103" s="689"/>
      <c r="AZ103" s="689"/>
      <c r="BA103" s="690"/>
      <c r="BB103" s="728"/>
      <c r="BC103" s="729"/>
      <c r="BD103" s="730"/>
      <c r="BE103" s="673"/>
      <c r="BF103" s="674"/>
      <c r="BG103" s="674"/>
      <c r="BH103" s="674"/>
      <c r="BI103" s="674"/>
      <c r="BJ103" s="674"/>
      <c r="BK103" s="674"/>
      <c r="BL103" s="675"/>
      <c r="BO103" s="149">
        <v>183</v>
      </c>
      <c r="BP103" s="63" t="s">
        <v>316</v>
      </c>
      <c r="BQ103" s="103" t="s">
        <v>357</v>
      </c>
      <c r="BR103" s="149">
        <f t="shared" si="1"/>
        <v>183</v>
      </c>
      <c r="BT103" s="137"/>
      <c r="BU103" s="137"/>
    </row>
    <row r="104" spans="1:73" s="117" customFormat="1" ht="15.95" customHeight="1">
      <c r="A104" s="134"/>
      <c r="B104" s="134"/>
      <c r="C104" s="734"/>
      <c r="D104" s="735"/>
      <c r="E104" s="736"/>
      <c r="F104" s="737"/>
      <c r="G104" s="737"/>
      <c r="H104" s="737"/>
      <c r="I104" s="737"/>
      <c r="J104" s="737"/>
      <c r="K104" s="737"/>
      <c r="L104" s="738"/>
      <c r="M104" s="728"/>
      <c r="N104" s="729"/>
      <c r="O104" s="729"/>
      <c r="P104" s="729"/>
      <c r="Q104" s="729"/>
      <c r="R104" s="729"/>
      <c r="S104" s="729"/>
      <c r="T104" s="729"/>
      <c r="U104" s="729"/>
      <c r="V104" s="729"/>
      <c r="W104" s="729"/>
      <c r="X104" s="730"/>
      <c r="Y104" s="731"/>
      <c r="Z104" s="732"/>
      <c r="AA104" s="732"/>
      <c r="AB104" s="732"/>
      <c r="AC104" s="732"/>
      <c r="AD104" s="732"/>
      <c r="AE104" s="732"/>
      <c r="AF104" s="733"/>
      <c r="AG104" s="685" t="str">
        <f t="shared" si="2"/>
        <v/>
      </c>
      <c r="AH104" s="686"/>
      <c r="AI104" s="686"/>
      <c r="AJ104" s="687"/>
      <c r="AK104" s="688"/>
      <c r="AL104" s="689"/>
      <c r="AM104" s="689"/>
      <c r="AN104" s="689"/>
      <c r="AO104" s="689"/>
      <c r="AP104" s="689"/>
      <c r="AQ104" s="689"/>
      <c r="AR104" s="689"/>
      <c r="AS104" s="689"/>
      <c r="AT104" s="689"/>
      <c r="AU104" s="689"/>
      <c r="AV104" s="689"/>
      <c r="AW104" s="689"/>
      <c r="AX104" s="689"/>
      <c r="AY104" s="689"/>
      <c r="AZ104" s="689"/>
      <c r="BA104" s="690"/>
      <c r="BB104" s="783"/>
      <c r="BC104" s="784"/>
      <c r="BD104" s="785"/>
      <c r="BE104" s="725"/>
      <c r="BF104" s="726"/>
      <c r="BG104" s="726"/>
      <c r="BH104" s="726"/>
      <c r="BI104" s="726"/>
      <c r="BJ104" s="726"/>
      <c r="BK104" s="726"/>
      <c r="BL104" s="727"/>
      <c r="BO104" s="149">
        <v>283</v>
      </c>
      <c r="BP104" s="63" t="s">
        <v>316</v>
      </c>
      <c r="BQ104" s="103" t="s">
        <v>358</v>
      </c>
      <c r="BR104" s="149">
        <f t="shared" si="1"/>
        <v>283</v>
      </c>
      <c r="BT104" s="137"/>
      <c r="BU104" s="137"/>
    </row>
    <row r="105" spans="1:73" s="117" customFormat="1" ht="15.95" customHeight="1">
      <c r="A105" s="134"/>
      <c r="B105" s="134"/>
      <c r="C105" s="703" t="str">
        <f>IF(M105="","",COUNT($C$7:D104)+1)</f>
        <v/>
      </c>
      <c r="D105" s="704"/>
      <c r="E105" s="709"/>
      <c r="F105" s="710"/>
      <c r="G105" s="710"/>
      <c r="H105" s="710"/>
      <c r="I105" s="710"/>
      <c r="J105" s="710"/>
      <c r="K105" s="710"/>
      <c r="L105" s="711"/>
      <c r="M105" s="718"/>
      <c r="N105" s="719"/>
      <c r="O105" s="719"/>
      <c r="P105" s="719"/>
      <c r="Q105" s="719"/>
      <c r="R105" s="719"/>
      <c r="S105" s="719"/>
      <c r="T105" s="719"/>
      <c r="U105" s="719"/>
      <c r="V105" s="719"/>
      <c r="W105" s="719"/>
      <c r="X105" s="720"/>
      <c r="Y105" s="670"/>
      <c r="Z105" s="671"/>
      <c r="AA105" s="671"/>
      <c r="AB105" s="671"/>
      <c r="AC105" s="671"/>
      <c r="AD105" s="671"/>
      <c r="AE105" s="671"/>
      <c r="AF105" s="721"/>
      <c r="AG105" s="685" t="str">
        <f t="shared" si="2"/>
        <v/>
      </c>
      <c r="AH105" s="686"/>
      <c r="AI105" s="686"/>
      <c r="AJ105" s="687"/>
      <c r="AK105" s="688"/>
      <c r="AL105" s="689"/>
      <c r="AM105" s="689"/>
      <c r="AN105" s="689"/>
      <c r="AO105" s="689"/>
      <c r="AP105" s="689"/>
      <c r="AQ105" s="689"/>
      <c r="AR105" s="689"/>
      <c r="AS105" s="689"/>
      <c r="AT105" s="689"/>
      <c r="AU105" s="689"/>
      <c r="AV105" s="689"/>
      <c r="AW105" s="689"/>
      <c r="AX105" s="689"/>
      <c r="AY105" s="689"/>
      <c r="AZ105" s="689"/>
      <c r="BA105" s="690"/>
      <c r="BB105" s="783"/>
      <c r="BC105" s="784"/>
      <c r="BD105" s="785"/>
      <c r="BE105" s="670"/>
      <c r="BF105" s="671"/>
      <c r="BG105" s="671"/>
      <c r="BH105" s="671"/>
      <c r="BI105" s="671"/>
      <c r="BJ105" s="671"/>
      <c r="BK105" s="671"/>
      <c r="BL105" s="672"/>
      <c r="BO105" s="149">
        <v>184</v>
      </c>
      <c r="BP105" s="63" t="s">
        <v>316</v>
      </c>
      <c r="BQ105" s="103" t="s">
        <v>359</v>
      </c>
      <c r="BR105" s="149">
        <f t="shared" si="1"/>
        <v>184</v>
      </c>
      <c r="BT105" s="137"/>
      <c r="BU105" s="137"/>
    </row>
    <row r="106" spans="1:73" s="117" customFormat="1" ht="15.95" customHeight="1">
      <c r="A106" s="134"/>
      <c r="B106" s="134"/>
      <c r="C106" s="705"/>
      <c r="D106" s="706"/>
      <c r="E106" s="712"/>
      <c r="F106" s="713"/>
      <c r="G106" s="713"/>
      <c r="H106" s="713"/>
      <c r="I106" s="713"/>
      <c r="J106" s="713"/>
      <c r="K106" s="713"/>
      <c r="L106" s="714"/>
      <c r="M106" s="679"/>
      <c r="N106" s="680"/>
      <c r="O106" s="680"/>
      <c r="P106" s="680"/>
      <c r="Q106" s="680"/>
      <c r="R106" s="680"/>
      <c r="S106" s="680"/>
      <c r="T106" s="680"/>
      <c r="U106" s="680"/>
      <c r="V106" s="680"/>
      <c r="W106" s="680"/>
      <c r="X106" s="681"/>
      <c r="Y106" s="722"/>
      <c r="Z106" s="723"/>
      <c r="AA106" s="723"/>
      <c r="AB106" s="723"/>
      <c r="AC106" s="723"/>
      <c r="AD106" s="723"/>
      <c r="AE106" s="723"/>
      <c r="AF106" s="724"/>
      <c r="AG106" s="685" t="str">
        <f t="shared" si="2"/>
        <v/>
      </c>
      <c r="AH106" s="686"/>
      <c r="AI106" s="686"/>
      <c r="AJ106" s="687"/>
      <c r="AK106" s="688"/>
      <c r="AL106" s="689"/>
      <c r="AM106" s="689"/>
      <c r="AN106" s="689"/>
      <c r="AO106" s="689"/>
      <c r="AP106" s="689"/>
      <c r="AQ106" s="689"/>
      <c r="AR106" s="689"/>
      <c r="AS106" s="689"/>
      <c r="AT106" s="689"/>
      <c r="AU106" s="689"/>
      <c r="AV106" s="689"/>
      <c r="AW106" s="689"/>
      <c r="AX106" s="689"/>
      <c r="AY106" s="689"/>
      <c r="AZ106" s="689"/>
      <c r="BA106" s="690"/>
      <c r="BB106" s="783"/>
      <c r="BC106" s="784"/>
      <c r="BD106" s="785"/>
      <c r="BE106" s="673"/>
      <c r="BF106" s="674"/>
      <c r="BG106" s="674"/>
      <c r="BH106" s="674"/>
      <c r="BI106" s="674"/>
      <c r="BJ106" s="674"/>
      <c r="BK106" s="674"/>
      <c r="BL106" s="675"/>
      <c r="BO106" s="149">
        <v>284</v>
      </c>
      <c r="BP106" s="63" t="s">
        <v>316</v>
      </c>
      <c r="BQ106" s="103" t="s">
        <v>360</v>
      </c>
      <c r="BR106" s="149">
        <f t="shared" si="1"/>
        <v>284</v>
      </c>
      <c r="BT106" s="137"/>
      <c r="BU106" s="137"/>
    </row>
    <row r="107" spans="1:73" s="117" customFormat="1" ht="15.95" customHeight="1" thickBot="1">
      <c r="A107" s="134"/>
      <c r="B107" s="134"/>
      <c r="C107" s="707"/>
      <c r="D107" s="708"/>
      <c r="E107" s="736"/>
      <c r="F107" s="737"/>
      <c r="G107" s="737"/>
      <c r="H107" s="737"/>
      <c r="I107" s="737"/>
      <c r="J107" s="737"/>
      <c r="K107" s="737"/>
      <c r="L107" s="738"/>
      <c r="M107" s="682"/>
      <c r="N107" s="683"/>
      <c r="O107" s="683"/>
      <c r="P107" s="683"/>
      <c r="Q107" s="683"/>
      <c r="R107" s="683"/>
      <c r="S107" s="683"/>
      <c r="T107" s="683"/>
      <c r="U107" s="683"/>
      <c r="V107" s="683"/>
      <c r="W107" s="683"/>
      <c r="X107" s="684"/>
      <c r="Y107" s="731"/>
      <c r="Z107" s="732"/>
      <c r="AA107" s="732"/>
      <c r="AB107" s="732"/>
      <c r="AC107" s="732"/>
      <c r="AD107" s="732"/>
      <c r="AE107" s="732"/>
      <c r="AF107" s="733"/>
      <c r="AG107" s="685" t="str">
        <f t="shared" si="2"/>
        <v/>
      </c>
      <c r="AH107" s="686"/>
      <c r="AI107" s="686"/>
      <c r="AJ107" s="687"/>
      <c r="AK107" s="697"/>
      <c r="AL107" s="698"/>
      <c r="AM107" s="698"/>
      <c r="AN107" s="698"/>
      <c r="AO107" s="698"/>
      <c r="AP107" s="698"/>
      <c r="AQ107" s="698"/>
      <c r="AR107" s="698"/>
      <c r="AS107" s="698"/>
      <c r="AT107" s="698"/>
      <c r="AU107" s="698"/>
      <c r="AV107" s="698"/>
      <c r="AW107" s="698"/>
      <c r="AX107" s="698"/>
      <c r="AY107" s="698"/>
      <c r="AZ107" s="698"/>
      <c r="BA107" s="699"/>
      <c r="BB107" s="783"/>
      <c r="BC107" s="784"/>
      <c r="BD107" s="785"/>
      <c r="BE107" s="676"/>
      <c r="BF107" s="677"/>
      <c r="BG107" s="677"/>
      <c r="BH107" s="677"/>
      <c r="BI107" s="677"/>
      <c r="BJ107" s="677"/>
      <c r="BK107" s="677"/>
      <c r="BL107" s="678"/>
      <c r="BO107" s="149">
        <v>185</v>
      </c>
      <c r="BP107" s="63" t="s">
        <v>316</v>
      </c>
      <c r="BQ107" s="103" t="s">
        <v>361</v>
      </c>
      <c r="BR107" s="149">
        <f t="shared" ref="BR107:BR170" si="3">IF(BO107="","",BO107)</f>
        <v>185</v>
      </c>
      <c r="BT107" s="137"/>
      <c r="BU107" s="137"/>
    </row>
    <row r="108" spans="1:73" s="117" customFormat="1" ht="15.95" customHeight="1">
      <c r="A108" s="134"/>
      <c r="B108" s="150"/>
      <c r="C108" s="167"/>
      <c r="D108" s="243" t="str">
        <f>D52</f>
        <v>※年齢は、令和5年4月1日時点での年齢とする。</v>
      </c>
      <c r="E108" s="178"/>
      <c r="F108" s="178"/>
      <c r="G108" s="178"/>
      <c r="H108" s="178"/>
      <c r="I108" s="178"/>
      <c r="J108" s="178"/>
      <c r="K108" s="178"/>
      <c r="L108" s="178"/>
      <c r="M108" s="136"/>
      <c r="N108" s="153"/>
      <c r="O108" s="179"/>
      <c r="P108" s="179"/>
      <c r="Q108" s="179"/>
      <c r="R108" s="179"/>
      <c r="S108" s="179"/>
      <c r="T108" s="179"/>
      <c r="U108" s="179"/>
      <c r="V108" s="179"/>
      <c r="W108" s="179"/>
      <c r="X108" s="179"/>
      <c r="Y108" s="153"/>
      <c r="Z108" s="153"/>
      <c r="AA108" s="153"/>
      <c r="AB108" s="153"/>
      <c r="AC108" s="153"/>
      <c r="AD108" s="153"/>
      <c r="AE108" s="153"/>
      <c r="AF108" s="153"/>
      <c r="AG108" s="153"/>
      <c r="AH108" s="153"/>
      <c r="AI108" s="153"/>
      <c r="AJ108" s="153"/>
      <c r="AK108" s="178"/>
      <c r="AL108" s="178"/>
      <c r="AM108" s="178"/>
      <c r="AN108" s="178"/>
      <c r="AO108" s="178"/>
      <c r="AP108" s="178"/>
      <c r="AQ108" s="180"/>
      <c r="AR108" s="180"/>
      <c r="AS108" s="178"/>
      <c r="AT108" s="178"/>
      <c r="AU108" s="178"/>
      <c r="AV108" s="178"/>
      <c r="AW108" s="178"/>
      <c r="AX108" s="178"/>
      <c r="AY108" s="178"/>
      <c r="AZ108" s="181"/>
      <c r="BA108" s="181"/>
      <c r="BB108" s="181"/>
      <c r="BC108" s="181"/>
      <c r="BD108" s="181"/>
      <c r="BE108" s="178"/>
      <c r="BF108" s="178"/>
      <c r="BG108" s="178"/>
      <c r="BH108" s="178"/>
      <c r="BI108" s="178"/>
      <c r="BJ108" s="178"/>
      <c r="BK108" s="178"/>
      <c r="BL108" s="178"/>
      <c r="BO108" s="149">
        <v>285</v>
      </c>
      <c r="BP108" s="63" t="s">
        <v>316</v>
      </c>
      <c r="BQ108" s="103" t="s">
        <v>362</v>
      </c>
      <c r="BR108" s="149">
        <f t="shared" si="3"/>
        <v>285</v>
      </c>
      <c r="BT108" s="137"/>
      <c r="BU108" s="137"/>
    </row>
    <row r="109" spans="1:73" s="117" customFormat="1" ht="15.95" customHeight="1">
      <c r="A109" s="134"/>
      <c r="B109" s="137"/>
      <c r="C109" s="166"/>
      <c r="D109" s="156"/>
      <c r="E109" s="168"/>
      <c r="F109" s="168"/>
      <c r="G109" s="168"/>
      <c r="H109" s="168"/>
      <c r="I109" s="168"/>
      <c r="J109" s="168"/>
      <c r="K109" s="168"/>
      <c r="L109" s="168"/>
      <c r="M109" s="136"/>
      <c r="N109" s="136"/>
      <c r="O109" s="136"/>
      <c r="P109" s="136"/>
      <c r="Q109" s="136"/>
      <c r="R109" s="136"/>
      <c r="S109" s="163"/>
      <c r="T109" s="163"/>
      <c r="U109" s="163"/>
      <c r="V109" s="163"/>
      <c r="W109" s="163"/>
      <c r="X109" s="163"/>
      <c r="Y109" s="163"/>
      <c r="Z109" s="163"/>
      <c r="AA109" s="163"/>
      <c r="AB109" s="163"/>
      <c r="AC109" s="163"/>
      <c r="AD109" s="163"/>
      <c r="AE109" s="163"/>
      <c r="AF109" s="163"/>
      <c r="AG109" s="163"/>
      <c r="AH109" s="164"/>
      <c r="AI109" s="164"/>
      <c r="AJ109" s="168"/>
      <c r="AK109" s="168"/>
      <c r="AL109" s="168"/>
      <c r="AM109" s="168"/>
      <c r="AN109" s="168"/>
      <c r="AO109" s="168"/>
      <c r="AP109" s="168"/>
      <c r="AQ109" s="164"/>
      <c r="AR109" s="164"/>
      <c r="AS109" s="168"/>
      <c r="AT109" s="168"/>
      <c r="AU109" s="168"/>
      <c r="AV109" s="168"/>
      <c r="AW109" s="168"/>
      <c r="AX109" s="168"/>
      <c r="AY109" s="168"/>
      <c r="AZ109" s="182"/>
      <c r="BA109" s="182"/>
      <c r="BB109" s="182"/>
      <c r="BC109" s="182"/>
      <c r="BD109" s="182"/>
      <c r="BE109" s="168"/>
      <c r="BF109" s="168"/>
      <c r="BG109" s="168"/>
      <c r="BH109" s="168"/>
      <c r="BI109" s="168"/>
      <c r="BJ109" s="168"/>
      <c r="BK109" s="168"/>
      <c r="BL109" s="168"/>
      <c r="BO109" s="149">
        <v>186</v>
      </c>
      <c r="BP109" s="63" t="s">
        <v>316</v>
      </c>
      <c r="BQ109" s="103" t="s">
        <v>363</v>
      </c>
      <c r="BR109" s="149">
        <f t="shared" si="3"/>
        <v>186</v>
      </c>
      <c r="BT109" s="137"/>
      <c r="BU109" s="137"/>
    </row>
    <row r="110" spans="1:73" s="117" customFormat="1" ht="15.95" customHeight="1">
      <c r="A110" s="134"/>
      <c r="B110" s="137"/>
      <c r="C110" s="166"/>
      <c r="D110" s="167"/>
      <c r="E110" s="168"/>
      <c r="F110" s="168"/>
      <c r="G110" s="168"/>
      <c r="H110" s="168"/>
      <c r="I110" s="168"/>
      <c r="J110" s="168"/>
      <c r="K110" s="168"/>
      <c r="L110" s="168"/>
      <c r="M110" s="136"/>
      <c r="N110" s="136"/>
      <c r="O110" s="136"/>
      <c r="P110" s="136"/>
      <c r="Q110" s="136"/>
      <c r="R110" s="136"/>
      <c r="S110" s="163"/>
      <c r="T110" s="163"/>
      <c r="U110" s="163"/>
      <c r="V110" s="163"/>
      <c r="W110" s="163"/>
      <c r="X110" s="163"/>
      <c r="Y110" s="163"/>
      <c r="Z110" s="163"/>
      <c r="AA110" s="163"/>
      <c r="AB110" s="163"/>
      <c r="AC110" s="163"/>
      <c r="AD110" s="163"/>
      <c r="AE110" s="163"/>
      <c r="AF110" s="163"/>
      <c r="AG110" s="163"/>
      <c r="AH110" s="164"/>
      <c r="AI110" s="164"/>
      <c r="AJ110" s="168"/>
      <c r="AK110" s="168"/>
      <c r="AL110" s="168"/>
      <c r="AM110" s="168"/>
      <c r="AN110" s="168"/>
      <c r="AO110" s="168"/>
      <c r="AP110" s="168"/>
      <c r="AQ110" s="164"/>
      <c r="AR110" s="164"/>
      <c r="AS110" s="168"/>
      <c r="AT110" s="168"/>
      <c r="AU110" s="168"/>
      <c r="AV110" s="168"/>
      <c r="AW110" s="168"/>
      <c r="AX110" s="168"/>
      <c r="AY110" s="168"/>
      <c r="AZ110" s="182"/>
      <c r="BA110" s="182"/>
      <c r="BB110" s="182"/>
      <c r="BC110" s="182"/>
      <c r="BD110" s="182"/>
      <c r="BE110" s="168"/>
      <c r="BF110" s="168"/>
      <c r="BG110" s="168"/>
      <c r="BH110" s="168"/>
      <c r="BI110" s="168"/>
      <c r="BJ110" s="168"/>
      <c r="BK110" s="168"/>
      <c r="BL110" s="168"/>
      <c r="BO110" s="149">
        <v>286</v>
      </c>
      <c r="BP110" s="63" t="s">
        <v>316</v>
      </c>
      <c r="BQ110" s="103" t="s">
        <v>364</v>
      </c>
      <c r="BR110" s="149">
        <f t="shared" si="3"/>
        <v>286</v>
      </c>
      <c r="BT110" s="137"/>
      <c r="BU110" s="137"/>
    </row>
    <row r="111" spans="1:73" s="117" customFormat="1" ht="15.95" customHeight="1">
      <c r="A111" s="134"/>
      <c r="B111" s="137"/>
      <c r="C111" s="166"/>
      <c r="D111" s="167"/>
      <c r="E111" s="168"/>
      <c r="F111" s="168"/>
      <c r="G111" s="168"/>
      <c r="H111" s="168"/>
      <c r="I111" s="168"/>
      <c r="J111" s="168"/>
      <c r="K111" s="168"/>
      <c r="L111" s="168"/>
      <c r="M111" s="136"/>
      <c r="N111" s="136"/>
      <c r="O111" s="133"/>
      <c r="P111" s="133"/>
      <c r="Q111" s="133"/>
      <c r="R111" s="133"/>
      <c r="S111" s="163"/>
      <c r="T111" s="163"/>
      <c r="U111" s="163"/>
      <c r="V111" s="163"/>
      <c r="W111" s="163"/>
      <c r="X111" s="163"/>
      <c r="Y111" s="163"/>
      <c r="Z111" s="163"/>
      <c r="AA111" s="163"/>
      <c r="AB111" s="163"/>
      <c r="AC111" s="163"/>
      <c r="AD111" s="163"/>
      <c r="AE111" s="163"/>
      <c r="AF111" s="163"/>
      <c r="AG111" s="163"/>
      <c r="AH111" s="164"/>
      <c r="AI111" s="164"/>
      <c r="AJ111" s="168"/>
      <c r="AK111" s="168"/>
      <c r="AL111" s="168"/>
      <c r="AM111" s="168"/>
      <c r="AN111" s="168"/>
      <c r="AO111" s="168"/>
      <c r="AP111" s="168"/>
      <c r="AQ111" s="164"/>
      <c r="AR111" s="164"/>
      <c r="AS111" s="168"/>
      <c r="AT111" s="168"/>
      <c r="AU111" s="168"/>
      <c r="AV111" s="168"/>
      <c r="AW111" s="168"/>
      <c r="AX111" s="168"/>
      <c r="AY111" s="168"/>
      <c r="AZ111" s="182"/>
      <c r="BA111" s="182"/>
      <c r="BB111" s="182"/>
      <c r="BC111" s="182"/>
      <c r="BD111" s="182"/>
      <c r="BE111" s="168"/>
      <c r="BF111" s="168"/>
      <c r="BG111" s="168"/>
      <c r="BH111" s="168"/>
      <c r="BI111" s="168"/>
      <c r="BJ111" s="168"/>
      <c r="BK111" s="168"/>
      <c r="BL111" s="168"/>
      <c r="BO111" s="149">
        <v>187</v>
      </c>
      <c r="BP111" s="63" t="s">
        <v>316</v>
      </c>
      <c r="BQ111" s="103" t="s">
        <v>365</v>
      </c>
      <c r="BR111" s="149">
        <f t="shared" si="3"/>
        <v>187</v>
      </c>
      <c r="BT111" s="137"/>
      <c r="BU111" s="137"/>
    </row>
    <row r="112" spans="1:73" s="117" customFormat="1" ht="15.95" customHeight="1">
      <c r="A112" s="122"/>
      <c r="B112" s="122"/>
      <c r="C112" s="174"/>
      <c r="D112" s="174"/>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O112" s="149">
        <v>287</v>
      </c>
      <c r="BP112" s="63" t="s">
        <v>316</v>
      </c>
      <c r="BQ112" s="103" t="s">
        <v>366</v>
      </c>
      <c r="BR112" s="149">
        <f t="shared" si="3"/>
        <v>287</v>
      </c>
      <c r="BT112" s="137"/>
      <c r="BU112" s="137"/>
    </row>
    <row r="113" spans="1:73" s="117" customFormat="1" ht="15.95" customHeight="1">
      <c r="A113" s="117" t="s">
        <v>230</v>
      </c>
      <c r="C113" s="119"/>
      <c r="D113" s="119"/>
      <c r="E113" s="111"/>
      <c r="F113" s="111"/>
      <c r="G113" s="111"/>
      <c r="H113" s="111"/>
      <c r="I113" s="111"/>
      <c r="J113" s="111"/>
      <c r="K113" s="111"/>
      <c r="L113" s="111"/>
      <c r="M113" s="109"/>
      <c r="N113" s="109"/>
      <c r="O113" s="109"/>
      <c r="P113" s="109"/>
      <c r="Q113" s="109"/>
      <c r="R113" s="769" t="s">
        <v>231</v>
      </c>
      <c r="S113" s="770"/>
      <c r="T113" s="770"/>
      <c r="U113" s="770"/>
      <c r="V113" s="770"/>
      <c r="W113" s="770"/>
      <c r="X113" s="770"/>
      <c r="Y113" s="771"/>
      <c r="Z113" s="769">
        <f>Z1</f>
        <v>0</v>
      </c>
      <c r="AA113" s="770"/>
      <c r="AB113" s="770"/>
      <c r="AC113" s="770"/>
      <c r="AD113" s="770"/>
      <c r="AE113" s="770"/>
      <c r="AF113" s="770"/>
      <c r="AG113" s="771"/>
      <c r="AH113" s="112"/>
      <c r="AI113" s="112"/>
      <c r="AJ113" s="772" t="s">
        <v>232</v>
      </c>
      <c r="AK113" s="773"/>
      <c r="AL113" s="773"/>
      <c r="AM113" s="773"/>
      <c r="AN113" s="773"/>
      <c r="AO113" s="773"/>
      <c r="AP113" s="773"/>
      <c r="AQ113" s="774"/>
      <c r="AR113" s="775" t="str">
        <f>AS1</f>
        <v>霧島工務店株式会社</v>
      </c>
      <c r="AS113" s="776"/>
      <c r="AT113" s="776"/>
      <c r="AU113" s="776"/>
      <c r="AV113" s="776"/>
      <c r="AW113" s="776"/>
      <c r="AX113" s="776"/>
      <c r="AY113" s="776"/>
      <c r="AZ113" s="776"/>
      <c r="BA113" s="776"/>
      <c r="BB113" s="776"/>
      <c r="BC113" s="776"/>
      <c r="BD113" s="776"/>
      <c r="BE113" s="776"/>
      <c r="BF113" s="776"/>
      <c r="BG113" s="777"/>
      <c r="BH113" s="173"/>
      <c r="BI113" s="778" t="s">
        <v>367</v>
      </c>
      <c r="BJ113" s="778"/>
      <c r="BK113" s="778"/>
      <c r="BL113" s="778"/>
      <c r="BO113" s="149">
        <v>188</v>
      </c>
      <c r="BP113" s="63" t="s">
        <v>316</v>
      </c>
      <c r="BQ113" s="103" t="s">
        <v>368</v>
      </c>
      <c r="BR113" s="149">
        <f t="shared" si="3"/>
        <v>188</v>
      </c>
      <c r="BT113" s="137"/>
      <c r="BU113" s="137"/>
    </row>
    <row r="114" spans="1:73" s="117" customFormat="1" ht="15.95" customHeight="1">
      <c r="A114" s="118"/>
      <c r="B114" s="118"/>
      <c r="C114" s="174"/>
      <c r="D114" s="174"/>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0"/>
      <c r="BJ114" s="120"/>
      <c r="BK114" s="120"/>
      <c r="BL114" s="120"/>
      <c r="BO114" s="149">
        <v>288</v>
      </c>
      <c r="BP114" s="63" t="s">
        <v>316</v>
      </c>
      <c r="BQ114" s="103" t="s">
        <v>369</v>
      </c>
      <c r="BR114" s="149">
        <f t="shared" si="3"/>
        <v>288</v>
      </c>
      <c r="BT114" s="137"/>
      <c r="BU114" s="137"/>
    </row>
    <row r="115" spans="1:73" s="117" customFormat="1" ht="15.95" customHeight="1">
      <c r="A115" s="122"/>
      <c r="B115" s="123"/>
      <c r="C115" s="779" t="s">
        <v>235</v>
      </c>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79"/>
      <c r="AA115" s="779"/>
      <c r="AB115" s="779"/>
      <c r="AC115" s="779"/>
      <c r="AD115" s="779"/>
      <c r="AE115" s="779"/>
      <c r="AF115" s="779"/>
      <c r="AG115" s="779"/>
      <c r="AH115" s="779"/>
      <c r="AI115" s="779"/>
      <c r="AJ115" s="779"/>
      <c r="AK115" s="779"/>
      <c r="AL115" s="779"/>
      <c r="AM115" s="779"/>
      <c r="AN115" s="779"/>
      <c r="AO115" s="779"/>
      <c r="AP115" s="779"/>
      <c r="AQ115" s="779"/>
      <c r="AR115" s="779"/>
      <c r="AS115" s="779"/>
      <c r="AT115" s="779"/>
      <c r="AU115" s="779"/>
      <c r="AV115" s="779"/>
      <c r="AW115" s="779"/>
      <c r="AX115" s="779"/>
      <c r="AY115" s="779"/>
      <c r="AZ115" s="779"/>
      <c r="BA115" s="779"/>
      <c r="BB115" s="779"/>
      <c r="BC115" s="779"/>
      <c r="BD115" s="779"/>
      <c r="BE115" s="779"/>
      <c r="BF115" s="779"/>
      <c r="BG115" s="779"/>
      <c r="BH115" s="779"/>
      <c r="BI115" s="779"/>
      <c r="BJ115" s="779"/>
      <c r="BK115" s="779"/>
      <c r="BL115" s="779"/>
      <c r="BO115" s="149">
        <v>189</v>
      </c>
      <c r="BP115" s="63" t="s">
        <v>316</v>
      </c>
      <c r="BQ115" s="103" t="s">
        <v>370</v>
      </c>
      <c r="BR115" s="149">
        <f t="shared" si="3"/>
        <v>189</v>
      </c>
      <c r="BT115" s="137"/>
      <c r="BU115" s="137"/>
    </row>
    <row r="116" spans="1:73" s="117" customFormat="1" ht="15.95" customHeight="1" thickBot="1">
      <c r="A116" s="122"/>
      <c r="B116" s="123"/>
      <c r="C116" s="176"/>
      <c r="D116" s="176"/>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O116" s="149">
        <v>289</v>
      </c>
      <c r="BP116" s="63" t="s">
        <v>316</v>
      </c>
      <c r="BQ116" s="103" t="s">
        <v>371</v>
      </c>
      <c r="BR116" s="149">
        <f t="shared" si="3"/>
        <v>289</v>
      </c>
      <c r="BT116" s="137"/>
      <c r="BU116" s="137"/>
    </row>
    <row r="117" spans="1:73" s="117" customFormat="1" ht="15.95" customHeight="1">
      <c r="A117" s="134"/>
      <c r="B117" s="134"/>
      <c r="C117" s="751" t="s">
        <v>3</v>
      </c>
      <c r="D117" s="752"/>
      <c r="E117" s="755" t="s">
        <v>238</v>
      </c>
      <c r="F117" s="756"/>
      <c r="G117" s="756"/>
      <c r="H117" s="756"/>
      <c r="I117" s="756"/>
      <c r="J117" s="756"/>
      <c r="K117" s="756"/>
      <c r="L117" s="757"/>
      <c r="M117" s="761" t="s">
        <v>239</v>
      </c>
      <c r="N117" s="762"/>
      <c r="O117" s="762"/>
      <c r="P117" s="762"/>
      <c r="Q117" s="762"/>
      <c r="R117" s="762"/>
      <c r="S117" s="762"/>
      <c r="T117" s="762"/>
      <c r="U117" s="762"/>
      <c r="V117" s="762"/>
      <c r="W117" s="762"/>
      <c r="X117" s="763"/>
      <c r="Y117" s="761" t="s">
        <v>240</v>
      </c>
      <c r="Z117" s="762"/>
      <c r="AA117" s="762"/>
      <c r="AB117" s="762"/>
      <c r="AC117" s="762"/>
      <c r="AD117" s="762"/>
      <c r="AE117" s="762"/>
      <c r="AF117" s="763"/>
      <c r="AG117" s="745" t="s">
        <v>241</v>
      </c>
      <c r="AH117" s="746"/>
      <c r="AI117" s="746"/>
      <c r="AJ117" s="767"/>
      <c r="AK117" s="745" t="s">
        <v>242</v>
      </c>
      <c r="AL117" s="746"/>
      <c r="AM117" s="746"/>
      <c r="AN117" s="746"/>
      <c r="AO117" s="746"/>
      <c r="AP117" s="746"/>
      <c r="AQ117" s="746"/>
      <c r="AR117" s="746"/>
      <c r="AS117" s="746"/>
      <c r="AT117" s="746"/>
      <c r="AU117" s="746"/>
      <c r="AV117" s="746"/>
      <c r="AW117" s="746"/>
      <c r="AX117" s="746"/>
      <c r="AY117" s="746"/>
      <c r="AZ117" s="746"/>
      <c r="BA117" s="767"/>
      <c r="BB117" s="739" t="s">
        <v>243</v>
      </c>
      <c r="BC117" s="740"/>
      <c r="BD117" s="741"/>
      <c r="BE117" s="745" t="s">
        <v>305</v>
      </c>
      <c r="BF117" s="746"/>
      <c r="BG117" s="746"/>
      <c r="BH117" s="746"/>
      <c r="BI117" s="746"/>
      <c r="BJ117" s="746"/>
      <c r="BK117" s="746"/>
      <c r="BL117" s="747"/>
      <c r="BO117" s="149">
        <v>190</v>
      </c>
      <c r="BP117" s="63" t="s">
        <v>316</v>
      </c>
      <c r="BQ117" s="103" t="s">
        <v>372</v>
      </c>
      <c r="BR117" s="149">
        <f t="shared" si="3"/>
        <v>190</v>
      </c>
      <c r="BT117" s="137"/>
      <c r="BU117" s="137"/>
    </row>
    <row r="118" spans="1:73" s="117" customFormat="1" ht="15.95" customHeight="1">
      <c r="A118" s="134"/>
      <c r="B118" s="134"/>
      <c r="C118" s="753"/>
      <c r="D118" s="754"/>
      <c r="E118" s="758"/>
      <c r="F118" s="759"/>
      <c r="G118" s="759"/>
      <c r="H118" s="759"/>
      <c r="I118" s="759"/>
      <c r="J118" s="759"/>
      <c r="K118" s="759"/>
      <c r="L118" s="760"/>
      <c r="M118" s="764"/>
      <c r="N118" s="765"/>
      <c r="O118" s="765"/>
      <c r="P118" s="765"/>
      <c r="Q118" s="765"/>
      <c r="R118" s="765"/>
      <c r="S118" s="765"/>
      <c r="T118" s="765"/>
      <c r="U118" s="765"/>
      <c r="V118" s="765"/>
      <c r="W118" s="765"/>
      <c r="X118" s="766"/>
      <c r="Y118" s="764"/>
      <c r="Z118" s="765"/>
      <c r="AA118" s="765"/>
      <c r="AB118" s="765"/>
      <c r="AC118" s="765"/>
      <c r="AD118" s="765"/>
      <c r="AE118" s="765"/>
      <c r="AF118" s="766"/>
      <c r="AG118" s="748"/>
      <c r="AH118" s="749"/>
      <c r="AI118" s="749"/>
      <c r="AJ118" s="768"/>
      <c r="AK118" s="748"/>
      <c r="AL118" s="749"/>
      <c r="AM118" s="749"/>
      <c r="AN118" s="749"/>
      <c r="AO118" s="749"/>
      <c r="AP118" s="749"/>
      <c r="AQ118" s="749"/>
      <c r="AR118" s="749"/>
      <c r="AS118" s="749"/>
      <c r="AT118" s="749"/>
      <c r="AU118" s="749"/>
      <c r="AV118" s="749"/>
      <c r="AW118" s="749"/>
      <c r="AX118" s="749"/>
      <c r="AY118" s="749"/>
      <c r="AZ118" s="749"/>
      <c r="BA118" s="768"/>
      <c r="BB118" s="742"/>
      <c r="BC118" s="743"/>
      <c r="BD118" s="744"/>
      <c r="BE118" s="748"/>
      <c r="BF118" s="749"/>
      <c r="BG118" s="749"/>
      <c r="BH118" s="749"/>
      <c r="BI118" s="749"/>
      <c r="BJ118" s="749"/>
      <c r="BK118" s="749"/>
      <c r="BL118" s="750"/>
      <c r="BO118" s="149">
        <v>290</v>
      </c>
      <c r="BP118" s="63" t="s">
        <v>316</v>
      </c>
      <c r="BQ118" s="103" t="s">
        <v>373</v>
      </c>
      <c r="BR118" s="149">
        <f t="shared" si="3"/>
        <v>290</v>
      </c>
      <c r="BT118" s="137"/>
      <c r="BU118" s="137"/>
    </row>
    <row r="119" spans="1:73" s="117" customFormat="1" ht="15.95" customHeight="1">
      <c r="A119" s="134"/>
      <c r="B119" s="134"/>
      <c r="C119" s="703" t="str">
        <f>IF(M119="","",COUNT($C$7:D118)+1)</f>
        <v/>
      </c>
      <c r="D119" s="704"/>
      <c r="E119" s="709"/>
      <c r="F119" s="710"/>
      <c r="G119" s="710"/>
      <c r="H119" s="710"/>
      <c r="I119" s="710"/>
      <c r="J119" s="710"/>
      <c r="K119" s="710"/>
      <c r="L119" s="711"/>
      <c r="M119" s="718"/>
      <c r="N119" s="719"/>
      <c r="O119" s="719"/>
      <c r="P119" s="719"/>
      <c r="Q119" s="719"/>
      <c r="R119" s="719"/>
      <c r="S119" s="719"/>
      <c r="T119" s="719"/>
      <c r="U119" s="719"/>
      <c r="V119" s="719"/>
      <c r="W119" s="719"/>
      <c r="X119" s="720"/>
      <c r="Y119" s="670"/>
      <c r="Z119" s="671"/>
      <c r="AA119" s="671"/>
      <c r="AB119" s="671"/>
      <c r="AC119" s="671"/>
      <c r="AD119" s="671"/>
      <c r="AE119" s="671"/>
      <c r="AF119" s="721"/>
      <c r="AG119" s="685" t="str">
        <f t="shared" ref="AG119:AG163" si="4">IF(OR(ISNA(VLOOKUP(AK119,$BQ$42:$BR$223,2,FALSE)),AK119=0,AK119="",AK119="",AK119=" ",AK119="　"),"",VLOOKUP(AK119,$BQ$42:$BR$223,2,FALSE))</f>
        <v/>
      </c>
      <c r="AH119" s="686"/>
      <c r="AI119" s="686"/>
      <c r="AJ119" s="687"/>
      <c r="AK119" s="688"/>
      <c r="AL119" s="689"/>
      <c r="AM119" s="689"/>
      <c r="AN119" s="689"/>
      <c r="AO119" s="689"/>
      <c r="AP119" s="689"/>
      <c r="AQ119" s="689"/>
      <c r="AR119" s="689"/>
      <c r="AS119" s="689"/>
      <c r="AT119" s="689"/>
      <c r="AU119" s="689"/>
      <c r="AV119" s="689"/>
      <c r="AW119" s="689"/>
      <c r="AX119" s="689"/>
      <c r="AY119" s="689"/>
      <c r="AZ119" s="689"/>
      <c r="BA119" s="690"/>
      <c r="BB119" s="783"/>
      <c r="BC119" s="784"/>
      <c r="BD119" s="785"/>
      <c r="BE119" s="670"/>
      <c r="BF119" s="671"/>
      <c r="BG119" s="671"/>
      <c r="BH119" s="671"/>
      <c r="BI119" s="671"/>
      <c r="BJ119" s="671"/>
      <c r="BK119" s="671"/>
      <c r="BL119" s="672"/>
      <c r="BO119" s="149">
        <v>191</v>
      </c>
      <c r="BP119" s="63" t="s">
        <v>316</v>
      </c>
      <c r="BQ119" s="103" t="s">
        <v>374</v>
      </c>
      <c r="BR119" s="149">
        <f t="shared" si="3"/>
        <v>191</v>
      </c>
      <c r="BT119" s="137"/>
      <c r="BU119" s="137"/>
    </row>
    <row r="120" spans="1:73" s="117" customFormat="1" ht="15.95" customHeight="1">
      <c r="A120" s="134"/>
      <c r="B120" s="134"/>
      <c r="C120" s="705"/>
      <c r="D120" s="706"/>
      <c r="E120" s="712"/>
      <c r="F120" s="713"/>
      <c r="G120" s="713"/>
      <c r="H120" s="713"/>
      <c r="I120" s="713"/>
      <c r="J120" s="713"/>
      <c r="K120" s="713"/>
      <c r="L120" s="714"/>
      <c r="M120" s="679"/>
      <c r="N120" s="680"/>
      <c r="O120" s="680"/>
      <c r="P120" s="680"/>
      <c r="Q120" s="680"/>
      <c r="R120" s="680"/>
      <c r="S120" s="680"/>
      <c r="T120" s="680"/>
      <c r="U120" s="680"/>
      <c r="V120" s="680"/>
      <c r="W120" s="680"/>
      <c r="X120" s="681"/>
      <c r="Y120" s="722"/>
      <c r="Z120" s="723"/>
      <c r="AA120" s="723"/>
      <c r="AB120" s="723"/>
      <c r="AC120" s="723"/>
      <c r="AD120" s="723"/>
      <c r="AE120" s="723"/>
      <c r="AF120" s="724"/>
      <c r="AG120" s="685" t="str">
        <f t="shared" si="4"/>
        <v/>
      </c>
      <c r="AH120" s="686"/>
      <c r="AI120" s="686"/>
      <c r="AJ120" s="687"/>
      <c r="AK120" s="688"/>
      <c r="AL120" s="689"/>
      <c r="AM120" s="689"/>
      <c r="AN120" s="689"/>
      <c r="AO120" s="689"/>
      <c r="AP120" s="689"/>
      <c r="AQ120" s="689"/>
      <c r="AR120" s="689"/>
      <c r="AS120" s="689"/>
      <c r="AT120" s="689"/>
      <c r="AU120" s="689"/>
      <c r="AV120" s="689"/>
      <c r="AW120" s="689"/>
      <c r="AX120" s="689"/>
      <c r="AY120" s="689"/>
      <c r="AZ120" s="689"/>
      <c r="BA120" s="690"/>
      <c r="BB120" s="667"/>
      <c r="BC120" s="668"/>
      <c r="BD120" s="669"/>
      <c r="BE120" s="673"/>
      <c r="BF120" s="674"/>
      <c r="BG120" s="674"/>
      <c r="BH120" s="674"/>
      <c r="BI120" s="674"/>
      <c r="BJ120" s="674"/>
      <c r="BK120" s="674"/>
      <c r="BL120" s="675"/>
      <c r="BO120" s="149">
        <v>291</v>
      </c>
      <c r="BP120" s="63" t="s">
        <v>316</v>
      </c>
      <c r="BQ120" s="103" t="s">
        <v>375</v>
      </c>
      <c r="BR120" s="149">
        <f t="shared" si="3"/>
        <v>291</v>
      </c>
      <c r="BT120" s="137"/>
      <c r="BU120" s="137"/>
    </row>
    <row r="121" spans="1:73" s="117" customFormat="1" ht="15.95" customHeight="1">
      <c r="A121" s="134"/>
      <c r="B121" s="134"/>
      <c r="C121" s="734"/>
      <c r="D121" s="735"/>
      <c r="E121" s="736"/>
      <c r="F121" s="737"/>
      <c r="G121" s="737"/>
      <c r="H121" s="737"/>
      <c r="I121" s="737"/>
      <c r="J121" s="737"/>
      <c r="K121" s="737"/>
      <c r="L121" s="738"/>
      <c r="M121" s="728"/>
      <c r="N121" s="729"/>
      <c r="O121" s="729"/>
      <c r="P121" s="729"/>
      <c r="Q121" s="729"/>
      <c r="R121" s="729"/>
      <c r="S121" s="729"/>
      <c r="T121" s="729"/>
      <c r="U121" s="729"/>
      <c r="V121" s="729"/>
      <c r="W121" s="729"/>
      <c r="X121" s="730"/>
      <c r="Y121" s="731"/>
      <c r="Z121" s="732"/>
      <c r="AA121" s="732"/>
      <c r="AB121" s="732"/>
      <c r="AC121" s="732"/>
      <c r="AD121" s="732"/>
      <c r="AE121" s="732"/>
      <c r="AF121" s="733"/>
      <c r="AG121" s="685" t="str">
        <f t="shared" si="4"/>
        <v/>
      </c>
      <c r="AH121" s="686"/>
      <c r="AI121" s="686"/>
      <c r="AJ121" s="687"/>
      <c r="AK121" s="688"/>
      <c r="AL121" s="689"/>
      <c r="AM121" s="689"/>
      <c r="AN121" s="689"/>
      <c r="AO121" s="689"/>
      <c r="AP121" s="689"/>
      <c r="AQ121" s="689"/>
      <c r="AR121" s="689"/>
      <c r="AS121" s="689"/>
      <c r="AT121" s="689"/>
      <c r="AU121" s="689"/>
      <c r="AV121" s="689"/>
      <c r="AW121" s="689"/>
      <c r="AX121" s="689"/>
      <c r="AY121" s="689"/>
      <c r="AZ121" s="689"/>
      <c r="BA121" s="690"/>
      <c r="BB121" s="783"/>
      <c r="BC121" s="784"/>
      <c r="BD121" s="785"/>
      <c r="BE121" s="725"/>
      <c r="BF121" s="726"/>
      <c r="BG121" s="726"/>
      <c r="BH121" s="726"/>
      <c r="BI121" s="726"/>
      <c r="BJ121" s="726"/>
      <c r="BK121" s="726"/>
      <c r="BL121" s="727"/>
      <c r="BO121" s="149">
        <v>167</v>
      </c>
      <c r="BP121" s="63" t="s">
        <v>316</v>
      </c>
      <c r="BQ121" s="103" t="s">
        <v>376</v>
      </c>
      <c r="BR121" s="149">
        <f t="shared" si="3"/>
        <v>167</v>
      </c>
      <c r="BT121" s="137"/>
      <c r="BU121" s="137"/>
    </row>
    <row r="122" spans="1:73" s="117" customFormat="1" ht="15.95" customHeight="1">
      <c r="A122" s="134"/>
      <c r="B122" s="134"/>
      <c r="C122" s="703" t="str">
        <f>IF(M122="","",COUNT($C$7:D121)+1)</f>
        <v/>
      </c>
      <c r="D122" s="704"/>
      <c r="E122" s="709"/>
      <c r="F122" s="710"/>
      <c r="G122" s="710"/>
      <c r="H122" s="710"/>
      <c r="I122" s="710"/>
      <c r="J122" s="710"/>
      <c r="K122" s="710"/>
      <c r="L122" s="711"/>
      <c r="M122" s="718"/>
      <c r="N122" s="719"/>
      <c r="O122" s="719"/>
      <c r="P122" s="719"/>
      <c r="Q122" s="719"/>
      <c r="R122" s="719"/>
      <c r="S122" s="719"/>
      <c r="T122" s="719"/>
      <c r="U122" s="719"/>
      <c r="V122" s="719"/>
      <c r="W122" s="719"/>
      <c r="X122" s="720"/>
      <c r="Y122" s="670"/>
      <c r="Z122" s="671"/>
      <c r="AA122" s="671"/>
      <c r="AB122" s="671"/>
      <c r="AC122" s="671"/>
      <c r="AD122" s="671"/>
      <c r="AE122" s="671"/>
      <c r="AF122" s="721"/>
      <c r="AG122" s="685" t="str">
        <f t="shared" si="4"/>
        <v/>
      </c>
      <c r="AH122" s="686"/>
      <c r="AI122" s="686"/>
      <c r="AJ122" s="687"/>
      <c r="AK122" s="688"/>
      <c r="AL122" s="689"/>
      <c r="AM122" s="689"/>
      <c r="AN122" s="689"/>
      <c r="AO122" s="689"/>
      <c r="AP122" s="689"/>
      <c r="AQ122" s="689"/>
      <c r="AR122" s="689"/>
      <c r="AS122" s="689"/>
      <c r="AT122" s="689"/>
      <c r="AU122" s="689"/>
      <c r="AV122" s="689"/>
      <c r="AW122" s="689"/>
      <c r="AX122" s="689"/>
      <c r="AY122" s="689"/>
      <c r="AZ122" s="689"/>
      <c r="BA122" s="690"/>
      <c r="BB122" s="667"/>
      <c r="BC122" s="668"/>
      <c r="BD122" s="669"/>
      <c r="BE122" s="670"/>
      <c r="BF122" s="671"/>
      <c r="BG122" s="671"/>
      <c r="BH122" s="671"/>
      <c r="BI122" s="671"/>
      <c r="BJ122" s="671"/>
      <c r="BK122" s="671"/>
      <c r="BL122" s="672"/>
      <c r="BO122" s="149">
        <v>192</v>
      </c>
      <c r="BP122" s="63" t="s">
        <v>316</v>
      </c>
      <c r="BQ122" s="103" t="s">
        <v>377</v>
      </c>
      <c r="BR122" s="149">
        <f t="shared" si="3"/>
        <v>192</v>
      </c>
      <c r="BT122" s="137"/>
      <c r="BU122" s="137"/>
    </row>
    <row r="123" spans="1:73" s="117" customFormat="1" ht="15.95" customHeight="1">
      <c r="A123" s="134"/>
      <c r="B123" s="134"/>
      <c r="C123" s="705"/>
      <c r="D123" s="706"/>
      <c r="E123" s="712"/>
      <c r="F123" s="713"/>
      <c r="G123" s="713"/>
      <c r="H123" s="713"/>
      <c r="I123" s="713"/>
      <c r="J123" s="713"/>
      <c r="K123" s="713"/>
      <c r="L123" s="714"/>
      <c r="M123" s="679"/>
      <c r="N123" s="680"/>
      <c r="O123" s="680"/>
      <c r="P123" s="680"/>
      <c r="Q123" s="680"/>
      <c r="R123" s="680"/>
      <c r="S123" s="680"/>
      <c r="T123" s="680"/>
      <c r="U123" s="680"/>
      <c r="V123" s="680"/>
      <c r="W123" s="680"/>
      <c r="X123" s="681"/>
      <c r="Y123" s="722"/>
      <c r="Z123" s="723"/>
      <c r="AA123" s="723"/>
      <c r="AB123" s="723"/>
      <c r="AC123" s="723"/>
      <c r="AD123" s="723"/>
      <c r="AE123" s="723"/>
      <c r="AF123" s="724"/>
      <c r="AG123" s="685" t="str">
        <f t="shared" si="4"/>
        <v/>
      </c>
      <c r="AH123" s="686"/>
      <c r="AI123" s="686"/>
      <c r="AJ123" s="687"/>
      <c r="AK123" s="688"/>
      <c r="AL123" s="689"/>
      <c r="AM123" s="689"/>
      <c r="AN123" s="689"/>
      <c r="AO123" s="689"/>
      <c r="AP123" s="689"/>
      <c r="AQ123" s="689"/>
      <c r="AR123" s="689"/>
      <c r="AS123" s="689"/>
      <c r="AT123" s="689"/>
      <c r="AU123" s="689"/>
      <c r="AV123" s="689"/>
      <c r="AW123" s="689"/>
      <c r="AX123" s="689"/>
      <c r="AY123" s="689"/>
      <c r="AZ123" s="689"/>
      <c r="BA123" s="690"/>
      <c r="BB123" s="667"/>
      <c r="BC123" s="668"/>
      <c r="BD123" s="669"/>
      <c r="BE123" s="673"/>
      <c r="BF123" s="674"/>
      <c r="BG123" s="674"/>
      <c r="BH123" s="674"/>
      <c r="BI123" s="674"/>
      <c r="BJ123" s="674"/>
      <c r="BK123" s="674"/>
      <c r="BL123" s="675"/>
      <c r="BO123" s="149">
        <v>292</v>
      </c>
      <c r="BP123" s="63" t="s">
        <v>316</v>
      </c>
      <c r="BQ123" s="103" t="s">
        <v>378</v>
      </c>
      <c r="BR123" s="149">
        <f t="shared" si="3"/>
        <v>292</v>
      </c>
      <c r="BT123" s="137"/>
      <c r="BU123" s="137"/>
    </row>
    <row r="124" spans="1:73" s="117" customFormat="1" ht="15.95" customHeight="1">
      <c r="A124" s="134"/>
      <c r="B124" s="134"/>
      <c r="C124" s="734"/>
      <c r="D124" s="735"/>
      <c r="E124" s="736"/>
      <c r="F124" s="737"/>
      <c r="G124" s="737"/>
      <c r="H124" s="737"/>
      <c r="I124" s="737"/>
      <c r="J124" s="737"/>
      <c r="K124" s="737"/>
      <c r="L124" s="738"/>
      <c r="M124" s="728"/>
      <c r="N124" s="729"/>
      <c r="O124" s="729"/>
      <c r="P124" s="729"/>
      <c r="Q124" s="729"/>
      <c r="R124" s="729"/>
      <c r="S124" s="729"/>
      <c r="T124" s="729"/>
      <c r="U124" s="729"/>
      <c r="V124" s="729"/>
      <c r="W124" s="729"/>
      <c r="X124" s="730"/>
      <c r="Y124" s="731"/>
      <c r="Z124" s="732"/>
      <c r="AA124" s="732"/>
      <c r="AB124" s="732"/>
      <c r="AC124" s="732"/>
      <c r="AD124" s="732"/>
      <c r="AE124" s="732"/>
      <c r="AF124" s="733"/>
      <c r="AG124" s="685" t="str">
        <f t="shared" si="4"/>
        <v/>
      </c>
      <c r="AH124" s="686"/>
      <c r="AI124" s="686"/>
      <c r="AJ124" s="687"/>
      <c r="AK124" s="688"/>
      <c r="AL124" s="689"/>
      <c r="AM124" s="689"/>
      <c r="AN124" s="689"/>
      <c r="AO124" s="689"/>
      <c r="AP124" s="689"/>
      <c r="AQ124" s="689"/>
      <c r="AR124" s="689"/>
      <c r="AS124" s="689"/>
      <c r="AT124" s="689"/>
      <c r="AU124" s="689"/>
      <c r="AV124" s="689"/>
      <c r="AW124" s="689"/>
      <c r="AX124" s="689"/>
      <c r="AY124" s="689"/>
      <c r="AZ124" s="689"/>
      <c r="BA124" s="690"/>
      <c r="BB124" s="667"/>
      <c r="BC124" s="668"/>
      <c r="BD124" s="669"/>
      <c r="BE124" s="725"/>
      <c r="BF124" s="726"/>
      <c r="BG124" s="726"/>
      <c r="BH124" s="726"/>
      <c r="BI124" s="726"/>
      <c r="BJ124" s="726"/>
      <c r="BK124" s="726"/>
      <c r="BL124" s="727"/>
      <c r="BO124" s="149">
        <v>193</v>
      </c>
      <c r="BP124" s="63" t="s">
        <v>316</v>
      </c>
      <c r="BQ124" s="103" t="s">
        <v>379</v>
      </c>
      <c r="BR124" s="149">
        <f t="shared" si="3"/>
        <v>193</v>
      </c>
      <c r="BT124" s="137"/>
      <c r="BU124" s="137"/>
    </row>
    <row r="125" spans="1:73" s="117" customFormat="1" ht="15.95" customHeight="1">
      <c r="A125" s="134"/>
      <c r="B125" s="134"/>
      <c r="C125" s="703" t="str">
        <f>IF(M125="","",COUNT($C$7:D124)+1)</f>
        <v/>
      </c>
      <c r="D125" s="704"/>
      <c r="E125" s="709"/>
      <c r="F125" s="710"/>
      <c r="G125" s="710"/>
      <c r="H125" s="710"/>
      <c r="I125" s="710"/>
      <c r="J125" s="710"/>
      <c r="K125" s="710"/>
      <c r="L125" s="711"/>
      <c r="M125" s="718"/>
      <c r="N125" s="719"/>
      <c r="O125" s="719"/>
      <c r="P125" s="719"/>
      <c r="Q125" s="719"/>
      <c r="R125" s="719"/>
      <c r="S125" s="719"/>
      <c r="T125" s="719"/>
      <c r="U125" s="719"/>
      <c r="V125" s="719"/>
      <c r="W125" s="719"/>
      <c r="X125" s="720"/>
      <c r="Y125" s="670"/>
      <c r="Z125" s="671"/>
      <c r="AA125" s="671"/>
      <c r="AB125" s="671"/>
      <c r="AC125" s="671"/>
      <c r="AD125" s="671"/>
      <c r="AE125" s="671"/>
      <c r="AF125" s="721"/>
      <c r="AG125" s="685" t="str">
        <f t="shared" si="4"/>
        <v/>
      </c>
      <c r="AH125" s="686"/>
      <c r="AI125" s="686"/>
      <c r="AJ125" s="687"/>
      <c r="AK125" s="688"/>
      <c r="AL125" s="689"/>
      <c r="AM125" s="689"/>
      <c r="AN125" s="689"/>
      <c r="AO125" s="689"/>
      <c r="AP125" s="689"/>
      <c r="AQ125" s="689"/>
      <c r="AR125" s="689"/>
      <c r="AS125" s="689"/>
      <c r="AT125" s="689"/>
      <c r="AU125" s="689"/>
      <c r="AV125" s="689"/>
      <c r="AW125" s="689"/>
      <c r="AX125" s="689"/>
      <c r="AY125" s="689"/>
      <c r="AZ125" s="689"/>
      <c r="BA125" s="690"/>
      <c r="BB125" s="783"/>
      <c r="BC125" s="784"/>
      <c r="BD125" s="785"/>
      <c r="BE125" s="670"/>
      <c r="BF125" s="671"/>
      <c r="BG125" s="671"/>
      <c r="BH125" s="671"/>
      <c r="BI125" s="671"/>
      <c r="BJ125" s="671"/>
      <c r="BK125" s="671"/>
      <c r="BL125" s="672"/>
      <c r="BO125" s="149">
        <v>293</v>
      </c>
      <c r="BP125" s="63" t="s">
        <v>316</v>
      </c>
      <c r="BQ125" s="103" t="s">
        <v>380</v>
      </c>
      <c r="BR125" s="149">
        <f t="shared" si="3"/>
        <v>293</v>
      </c>
      <c r="BT125" s="137"/>
      <c r="BU125" s="137"/>
    </row>
    <row r="126" spans="1:73" s="117" customFormat="1" ht="15.95" customHeight="1">
      <c r="A126" s="134"/>
      <c r="B126" s="134"/>
      <c r="C126" s="705"/>
      <c r="D126" s="706"/>
      <c r="E126" s="712"/>
      <c r="F126" s="713"/>
      <c r="G126" s="713"/>
      <c r="H126" s="713"/>
      <c r="I126" s="713"/>
      <c r="J126" s="713"/>
      <c r="K126" s="713"/>
      <c r="L126" s="714"/>
      <c r="M126" s="679"/>
      <c r="N126" s="680"/>
      <c r="O126" s="680"/>
      <c r="P126" s="680"/>
      <c r="Q126" s="680"/>
      <c r="R126" s="680"/>
      <c r="S126" s="680"/>
      <c r="T126" s="680"/>
      <c r="U126" s="680"/>
      <c r="V126" s="680"/>
      <c r="W126" s="680"/>
      <c r="X126" s="681"/>
      <c r="Y126" s="722"/>
      <c r="Z126" s="723"/>
      <c r="AA126" s="723"/>
      <c r="AB126" s="723"/>
      <c r="AC126" s="723"/>
      <c r="AD126" s="723"/>
      <c r="AE126" s="723"/>
      <c r="AF126" s="724"/>
      <c r="AG126" s="685" t="str">
        <f t="shared" si="4"/>
        <v/>
      </c>
      <c r="AH126" s="686"/>
      <c r="AI126" s="686"/>
      <c r="AJ126" s="687"/>
      <c r="AK126" s="688"/>
      <c r="AL126" s="689"/>
      <c r="AM126" s="689"/>
      <c r="AN126" s="689"/>
      <c r="AO126" s="689"/>
      <c r="AP126" s="689"/>
      <c r="AQ126" s="689"/>
      <c r="AR126" s="689"/>
      <c r="AS126" s="689"/>
      <c r="AT126" s="689"/>
      <c r="AU126" s="689"/>
      <c r="AV126" s="689"/>
      <c r="AW126" s="689"/>
      <c r="AX126" s="689"/>
      <c r="AY126" s="689"/>
      <c r="AZ126" s="689"/>
      <c r="BA126" s="690"/>
      <c r="BB126" s="667"/>
      <c r="BC126" s="668"/>
      <c r="BD126" s="669"/>
      <c r="BE126" s="673"/>
      <c r="BF126" s="674"/>
      <c r="BG126" s="674"/>
      <c r="BH126" s="674"/>
      <c r="BI126" s="674"/>
      <c r="BJ126" s="674"/>
      <c r="BK126" s="674"/>
      <c r="BL126" s="675"/>
      <c r="BO126" s="149">
        <v>194</v>
      </c>
      <c r="BP126" s="63" t="s">
        <v>316</v>
      </c>
      <c r="BQ126" s="103" t="s">
        <v>381</v>
      </c>
      <c r="BR126" s="149">
        <f t="shared" si="3"/>
        <v>194</v>
      </c>
      <c r="BT126" s="137"/>
      <c r="BU126" s="137"/>
    </row>
    <row r="127" spans="1:73" s="117" customFormat="1" ht="15.95" customHeight="1">
      <c r="A127" s="134"/>
      <c r="B127" s="134"/>
      <c r="C127" s="734"/>
      <c r="D127" s="735"/>
      <c r="E127" s="736"/>
      <c r="F127" s="737"/>
      <c r="G127" s="737"/>
      <c r="H127" s="737"/>
      <c r="I127" s="737"/>
      <c r="J127" s="737"/>
      <c r="K127" s="737"/>
      <c r="L127" s="738"/>
      <c r="M127" s="728"/>
      <c r="N127" s="729"/>
      <c r="O127" s="729"/>
      <c r="P127" s="729"/>
      <c r="Q127" s="729"/>
      <c r="R127" s="729"/>
      <c r="S127" s="729"/>
      <c r="T127" s="729"/>
      <c r="U127" s="729"/>
      <c r="V127" s="729"/>
      <c r="W127" s="729"/>
      <c r="X127" s="730"/>
      <c r="Y127" s="731"/>
      <c r="Z127" s="732"/>
      <c r="AA127" s="732"/>
      <c r="AB127" s="732"/>
      <c r="AC127" s="732"/>
      <c r="AD127" s="732"/>
      <c r="AE127" s="732"/>
      <c r="AF127" s="733"/>
      <c r="AG127" s="685" t="str">
        <f t="shared" si="4"/>
        <v/>
      </c>
      <c r="AH127" s="686"/>
      <c r="AI127" s="686"/>
      <c r="AJ127" s="687"/>
      <c r="AK127" s="688"/>
      <c r="AL127" s="689"/>
      <c r="AM127" s="689"/>
      <c r="AN127" s="689"/>
      <c r="AO127" s="689"/>
      <c r="AP127" s="689"/>
      <c r="AQ127" s="689"/>
      <c r="AR127" s="689"/>
      <c r="AS127" s="689"/>
      <c r="AT127" s="689"/>
      <c r="AU127" s="689"/>
      <c r="AV127" s="689"/>
      <c r="AW127" s="689"/>
      <c r="AX127" s="689"/>
      <c r="AY127" s="689"/>
      <c r="AZ127" s="689"/>
      <c r="BA127" s="690"/>
      <c r="BB127" s="783"/>
      <c r="BC127" s="784"/>
      <c r="BD127" s="785"/>
      <c r="BE127" s="725"/>
      <c r="BF127" s="726"/>
      <c r="BG127" s="726"/>
      <c r="BH127" s="726"/>
      <c r="BI127" s="726"/>
      <c r="BJ127" s="726"/>
      <c r="BK127" s="726"/>
      <c r="BL127" s="727"/>
      <c r="BO127" s="149">
        <v>294</v>
      </c>
      <c r="BP127" s="63" t="s">
        <v>316</v>
      </c>
      <c r="BQ127" s="103" t="s">
        <v>382</v>
      </c>
      <c r="BR127" s="149">
        <f t="shared" si="3"/>
        <v>294</v>
      </c>
      <c r="BT127" s="137"/>
      <c r="BU127" s="137"/>
    </row>
    <row r="128" spans="1:73" s="117" customFormat="1" ht="15.95" customHeight="1">
      <c r="A128" s="134"/>
      <c r="B128" s="134"/>
      <c r="C128" s="703" t="str">
        <f>IF(M128="","",COUNT($C$7:D127)+1)</f>
        <v/>
      </c>
      <c r="D128" s="704"/>
      <c r="E128" s="709"/>
      <c r="F128" s="710"/>
      <c r="G128" s="710"/>
      <c r="H128" s="710"/>
      <c r="I128" s="710"/>
      <c r="J128" s="710"/>
      <c r="K128" s="710"/>
      <c r="L128" s="711"/>
      <c r="M128" s="718"/>
      <c r="N128" s="719"/>
      <c r="O128" s="719"/>
      <c r="P128" s="719"/>
      <c r="Q128" s="719"/>
      <c r="R128" s="719"/>
      <c r="S128" s="719"/>
      <c r="T128" s="719"/>
      <c r="U128" s="719"/>
      <c r="V128" s="719"/>
      <c r="W128" s="719"/>
      <c r="X128" s="720"/>
      <c r="Y128" s="670"/>
      <c r="Z128" s="671"/>
      <c r="AA128" s="671"/>
      <c r="AB128" s="671"/>
      <c r="AC128" s="671"/>
      <c r="AD128" s="671"/>
      <c r="AE128" s="671"/>
      <c r="AF128" s="721"/>
      <c r="AG128" s="685" t="str">
        <f t="shared" si="4"/>
        <v/>
      </c>
      <c r="AH128" s="686"/>
      <c r="AI128" s="686"/>
      <c r="AJ128" s="687"/>
      <c r="AK128" s="688"/>
      <c r="AL128" s="689"/>
      <c r="AM128" s="689"/>
      <c r="AN128" s="689"/>
      <c r="AO128" s="689"/>
      <c r="AP128" s="689"/>
      <c r="AQ128" s="689"/>
      <c r="AR128" s="689"/>
      <c r="AS128" s="689"/>
      <c r="AT128" s="689"/>
      <c r="AU128" s="689"/>
      <c r="AV128" s="689"/>
      <c r="AW128" s="689"/>
      <c r="AX128" s="689"/>
      <c r="AY128" s="689"/>
      <c r="AZ128" s="689"/>
      <c r="BA128" s="690"/>
      <c r="BB128" s="783"/>
      <c r="BC128" s="784"/>
      <c r="BD128" s="785"/>
      <c r="BE128" s="670"/>
      <c r="BF128" s="671"/>
      <c r="BG128" s="671"/>
      <c r="BH128" s="671"/>
      <c r="BI128" s="671"/>
      <c r="BJ128" s="671"/>
      <c r="BK128" s="671"/>
      <c r="BL128" s="672"/>
      <c r="BO128" s="149">
        <v>195</v>
      </c>
      <c r="BP128" s="63" t="s">
        <v>316</v>
      </c>
      <c r="BQ128" s="103" t="s">
        <v>383</v>
      </c>
      <c r="BR128" s="149">
        <f t="shared" si="3"/>
        <v>195</v>
      </c>
      <c r="BT128" s="137"/>
      <c r="BU128" s="137"/>
    </row>
    <row r="129" spans="1:73" s="117" customFormat="1" ht="15.95" customHeight="1">
      <c r="A129" s="134"/>
      <c r="B129" s="134"/>
      <c r="C129" s="705"/>
      <c r="D129" s="706"/>
      <c r="E129" s="712"/>
      <c r="F129" s="713"/>
      <c r="G129" s="713"/>
      <c r="H129" s="713"/>
      <c r="I129" s="713"/>
      <c r="J129" s="713"/>
      <c r="K129" s="713"/>
      <c r="L129" s="714"/>
      <c r="M129" s="679"/>
      <c r="N129" s="680"/>
      <c r="O129" s="680"/>
      <c r="P129" s="680"/>
      <c r="Q129" s="680"/>
      <c r="R129" s="680"/>
      <c r="S129" s="680"/>
      <c r="T129" s="680"/>
      <c r="U129" s="680"/>
      <c r="V129" s="680"/>
      <c r="W129" s="680"/>
      <c r="X129" s="681"/>
      <c r="Y129" s="722"/>
      <c r="Z129" s="723"/>
      <c r="AA129" s="723"/>
      <c r="AB129" s="723"/>
      <c r="AC129" s="723"/>
      <c r="AD129" s="723"/>
      <c r="AE129" s="723"/>
      <c r="AF129" s="724"/>
      <c r="AG129" s="685" t="str">
        <f t="shared" si="4"/>
        <v/>
      </c>
      <c r="AH129" s="686"/>
      <c r="AI129" s="686"/>
      <c r="AJ129" s="687"/>
      <c r="AK129" s="688"/>
      <c r="AL129" s="689"/>
      <c r="AM129" s="689"/>
      <c r="AN129" s="689"/>
      <c r="AO129" s="689"/>
      <c r="AP129" s="689"/>
      <c r="AQ129" s="689"/>
      <c r="AR129" s="689"/>
      <c r="AS129" s="689"/>
      <c r="AT129" s="689"/>
      <c r="AU129" s="689"/>
      <c r="AV129" s="689"/>
      <c r="AW129" s="689"/>
      <c r="AX129" s="689"/>
      <c r="AY129" s="689"/>
      <c r="AZ129" s="689"/>
      <c r="BA129" s="690"/>
      <c r="BB129" s="667"/>
      <c r="BC129" s="668"/>
      <c r="BD129" s="669"/>
      <c r="BE129" s="673"/>
      <c r="BF129" s="674"/>
      <c r="BG129" s="674"/>
      <c r="BH129" s="674"/>
      <c r="BI129" s="674"/>
      <c r="BJ129" s="674"/>
      <c r="BK129" s="674"/>
      <c r="BL129" s="675"/>
      <c r="BO129" s="149">
        <v>295</v>
      </c>
      <c r="BP129" s="63" t="s">
        <v>316</v>
      </c>
      <c r="BQ129" s="103" t="s">
        <v>384</v>
      </c>
      <c r="BR129" s="149">
        <f t="shared" si="3"/>
        <v>295</v>
      </c>
      <c r="BT129" s="137"/>
      <c r="BU129" s="137"/>
    </row>
    <row r="130" spans="1:73" s="117" customFormat="1" ht="15.95" customHeight="1">
      <c r="A130" s="134"/>
      <c r="B130" s="134"/>
      <c r="C130" s="734"/>
      <c r="D130" s="735"/>
      <c r="E130" s="736"/>
      <c r="F130" s="737"/>
      <c r="G130" s="737"/>
      <c r="H130" s="737"/>
      <c r="I130" s="737"/>
      <c r="J130" s="737"/>
      <c r="K130" s="737"/>
      <c r="L130" s="738"/>
      <c r="M130" s="728"/>
      <c r="N130" s="729"/>
      <c r="O130" s="729"/>
      <c r="P130" s="729"/>
      <c r="Q130" s="729"/>
      <c r="R130" s="729"/>
      <c r="S130" s="729"/>
      <c r="T130" s="729"/>
      <c r="U130" s="729"/>
      <c r="V130" s="729"/>
      <c r="W130" s="729"/>
      <c r="X130" s="730"/>
      <c r="Y130" s="731"/>
      <c r="Z130" s="732"/>
      <c r="AA130" s="732"/>
      <c r="AB130" s="732"/>
      <c r="AC130" s="732"/>
      <c r="AD130" s="732"/>
      <c r="AE130" s="732"/>
      <c r="AF130" s="733"/>
      <c r="AG130" s="685" t="str">
        <f t="shared" si="4"/>
        <v/>
      </c>
      <c r="AH130" s="686"/>
      <c r="AI130" s="686"/>
      <c r="AJ130" s="687"/>
      <c r="AK130" s="688"/>
      <c r="AL130" s="689"/>
      <c r="AM130" s="689"/>
      <c r="AN130" s="689"/>
      <c r="AO130" s="689"/>
      <c r="AP130" s="689"/>
      <c r="AQ130" s="689"/>
      <c r="AR130" s="689"/>
      <c r="AS130" s="689"/>
      <c r="AT130" s="689"/>
      <c r="AU130" s="689"/>
      <c r="AV130" s="689"/>
      <c r="AW130" s="689"/>
      <c r="AX130" s="689"/>
      <c r="AY130" s="689"/>
      <c r="AZ130" s="689"/>
      <c r="BA130" s="690"/>
      <c r="BB130" s="667"/>
      <c r="BC130" s="668"/>
      <c r="BD130" s="669"/>
      <c r="BE130" s="725"/>
      <c r="BF130" s="726"/>
      <c r="BG130" s="726"/>
      <c r="BH130" s="726"/>
      <c r="BI130" s="726"/>
      <c r="BJ130" s="726"/>
      <c r="BK130" s="726"/>
      <c r="BL130" s="727"/>
      <c r="BO130" s="149">
        <v>196</v>
      </c>
      <c r="BP130" s="63" t="s">
        <v>316</v>
      </c>
      <c r="BQ130" s="103" t="s">
        <v>385</v>
      </c>
      <c r="BR130" s="149">
        <f t="shared" si="3"/>
        <v>196</v>
      </c>
      <c r="BT130" s="137"/>
      <c r="BU130" s="137"/>
    </row>
    <row r="131" spans="1:73" s="117" customFormat="1" ht="15.95" customHeight="1">
      <c r="A131" s="134"/>
      <c r="B131" s="134"/>
      <c r="C131" s="703" t="str">
        <f>IF(M131="","",COUNT($C$7:D130)+1)</f>
        <v/>
      </c>
      <c r="D131" s="704"/>
      <c r="E131" s="709"/>
      <c r="F131" s="710"/>
      <c r="G131" s="710"/>
      <c r="H131" s="710"/>
      <c r="I131" s="710"/>
      <c r="J131" s="710"/>
      <c r="K131" s="710"/>
      <c r="L131" s="711"/>
      <c r="M131" s="718"/>
      <c r="N131" s="719"/>
      <c r="O131" s="719"/>
      <c r="P131" s="719"/>
      <c r="Q131" s="719"/>
      <c r="R131" s="719"/>
      <c r="S131" s="719"/>
      <c r="T131" s="719"/>
      <c r="U131" s="719"/>
      <c r="V131" s="719"/>
      <c r="W131" s="719"/>
      <c r="X131" s="720"/>
      <c r="Y131" s="670"/>
      <c r="Z131" s="671"/>
      <c r="AA131" s="671"/>
      <c r="AB131" s="671"/>
      <c r="AC131" s="671"/>
      <c r="AD131" s="671"/>
      <c r="AE131" s="671"/>
      <c r="AF131" s="721"/>
      <c r="AG131" s="685" t="str">
        <f t="shared" si="4"/>
        <v/>
      </c>
      <c r="AH131" s="686"/>
      <c r="AI131" s="686"/>
      <c r="AJ131" s="687"/>
      <c r="AK131" s="688"/>
      <c r="AL131" s="689"/>
      <c r="AM131" s="689"/>
      <c r="AN131" s="689"/>
      <c r="AO131" s="689"/>
      <c r="AP131" s="689"/>
      <c r="AQ131" s="689"/>
      <c r="AR131" s="689"/>
      <c r="AS131" s="689"/>
      <c r="AT131" s="689"/>
      <c r="AU131" s="689"/>
      <c r="AV131" s="689"/>
      <c r="AW131" s="689"/>
      <c r="AX131" s="689"/>
      <c r="AY131" s="689"/>
      <c r="AZ131" s="689"/>
      <c r="BA131" s="690"/>
      <c r="BB131" s="783"/>
      <c r="BC131" s="784"/>
      <c r="BD131" s="785"/>
      <c r="BE131" s="670"/>
      <c r="BF131" s="671"/>
      <c r="BG131" s="671"/>
      <c r="BH131" s="671"/>
      <c r="BI131" s="671"/>
      <c r="BJ131" s="671"/>
      <c r="BK131" s="671"/>
      <c r="BL131" s="672"/>
      <c r="BO131" s="149">
        <v>296</v>
      </c>
      <c r="BP131" s="63" t="s">
        <v>316</v>
      </c>
      <c r="BQ131" s="103" t="s">
        <v>386</v>
      </c>
      <c r="BR131" s="149">
        <f t="shared" si="3"/>
        <v>296</v>
      </c>
      <c r="BT131" s="137"/>
      <c r="BU131" s="137"/>
    </row>
    <row r="132" spans="1:73" s="117" customFormat="1" ht="15.95" customHeight="1">
      <c r="A132" s="134"/>
      <c r="B132" s="134"/>
      <c r="C132" s="705"/>
      <c r="D132" s="706"/>
      <c r="E132" s="712"/>
      <c r="F132" s="713"/>
      <c r="G132" s="713"/>
      <c r="H132" s="713"/>
      <c r="I132" s="713"/>
      <c r="J132" s="713"/>
      <c r="K132" s="713"/>
      <c r="L132" s="714"/>
      <c r="M132" s="679"/>
      <c r="N132" s="680"/>
      <c r="O132" s="680"/>
      <c r="P132" s="680"/>
      <c r="Q132" s="680"/>
      <c r="R132" s="680"/>
      <c r="S132" s="680"/>
      <c r="T132" s="680"/>
      <c r="U132" s="680"/>
      <c r="V132" s="680"/>
      <c r="W132" s="680"/>
      <c r="X132" s="681"/>
      <c r="Y132" s="722"/>
      <c r="Z132" s="723"/>
      <c r="AA132" s="723"/>
      <c r="AB132" s="723"/>
      <c r="AC132" s="723"/>
      <c r="AD132" s="723"/>
      <c r="AE132" s="723"/>
      <c r="AF132" s="724"/>
      <c r="AG132" s="685" t="str">
        <f t="shared" si="4"/>
        <v/>
      </c>
      <c r="AH132" s="686"/>
      <c r="AI132" s="686"/>
      <c r="AJ132" s="687"/>
      <c r="AK132" s="688"/>
      <c r="AL132" s="689"/>
      <c r="AM132" s="689"/>
      <c r="AN132" s="689"/>
      <c r="AO132" s="689"/>
      <c r="AP132" s="689"/>
      <c r="AQ132" s="689"/>
      <c r="AR132" s="689"/>
      <c r="AS132" s="689"/>
      <c r="AT132" s="689"/>
      <c r="AU132" s="689"/>
      <c r="AV132" s="689"/>
      <c r="AW132" s="689"/>
      <c r="AX132" s="689"/>
      <c r="AY132" s="689"/>
      <c r="AZ132" s="689"/>
      <c r="BA132" s="690"/>
      <c r="BB132" s="667"/>
      <c r="BC132" s="668"/>
      <c r="BD132" s="669"/>
      <c r="BE132" s="673"/>
      <c r="BF132" s="674"/>
      <c r="BG132" s="674"/>
      <c r="BH132" s="674"/>
      <c r="BI132" s="674"/>
      <c r="BJ132" s="674"/>
      <c r="BK132" s="674"/>
      <c r="BL132" s="675"/>
      <c r="BO132" s="149">
        <v>197</v>
      </c>
      <c r="BP132" s="63" t="s">
        <v>316</v>
      </c>
      <c r="BQ132" s="103" t="s">
        <v>387</v>
      </c>
      <c r="BR132" s="149">
        <f t="shared" si="3"/>
        <v>197</v>
      </c>
      <c r="BT132" s="137"/>
      <c r="BU132" s="137"/>
    </row>
    <row r="133" spans="1:73" s="117" customFormat="1" ht="15.95" customHeight="1">
      <c r="A133" s="134"/>
      <c r="B133" s="134"/>
      <c r="C133" s="734"/>
      <c r="D133" s="735"/>
      <c r="E133" s="736"/>
      <c r="F133" s="737"/>
      <c r="G133" s="737"/>
      <c r="H133" s="737"/>
      <c r="I133" s="737"/>
      <c r="J133" s="737"/>
      <c r="K133" s="737"/>
      <c r="L133" s="738"/>
      <c r="M133" s="728"/>
      <c r="N133" s="729"/>
      <c r="O133" s="729"/>
      <c r="P133" s="729"/>
      <c r="Q133" s="729"/>
      <c r="R133" s="729"/>
      <c r="S133" s="729"/>
      <c r="T133" s="729"/>
      <c r="U133" s="729"/>
      <c r="V133" s="729"/>
      <c r="W133" s="729"/>
      <c r="X133" s="730"/>
      <c r="Y133" s="731"/>
      <c r="Z133" s="732"/>
      <c r="AA133" s="732"/>
      <c r="AB133" s="732"/>
      <c r="AC133" s="732"/>
      <c r="AD133" s="732"/>
      <c r="AE133" s="732"/>
      <c r="AF133" s="733"/>
      <c r="AG133" s="685" t="str">
        <f t="shared" si="4"/>
        <v/>
      </c>
      <c r="AH133" s="686"/>
      <c r="AI133" s="686"/>
      <c r="AJ133" s="687"/>
      <c r="AK133" s="688"/>
      <c r="AL133" s="689"/>
      <c r="AM133" s="689"/>
      <c r="AN133" s="689"/>
      <c r="AO133" s="689"/>
      <c r="AP133" s="689"/>
      <c r="AQ133" s="689"/>
      <c r="AR133" s="689"/>
      <c r="AS133" s="689"/>
      <c r="AT133" s="689"/>
      <c r="AU133" s="689"/>
      <c r="AV133" s="689"/>
      <c r="AW133" s="689"/>
      <c r="AX133" s="689"/>
      <c r="AY133" s="689"/>
      <c r="AZ133" s="689"/>
      <c r="BA133" s="690"/>
      <c r="BB133" s="783"/>
      <c r="BC133" s="784"/>
      <c r="BD133" s="785"/>
      <c r="BE133" s="725"/>
      <c r="BF133" s="726"/>
      <c r="BG133" s="726"/>
      <c r="BH133" s="726"/>
      <c r="BI133" s="726"/>
      <c r="BJ133" s="726"/>
      <c r="BK133" s="726"/>
      <c r="BL133" s="727"/>
      <c r="BO133" s="149">
        <v>297</v>
      </c>
      <c r="BP133" s="63" t="s">
        <v>316</v>
      </c>
      <c r="BQ133" s="103" t="s">
        <v>388</v>
      </c>
      <c r="BR133" s="149">
        <f t="shared" si="3"/>
        <v>297</v>
      </c>
      <c r="BT133" s="137"/>
      <c r="BU133" s="137"/>
    </row>
    <row r="134" spans="1:73" s="117" customFormat="1" ht="15.95" customHeight="1">
      <c r="A134" s="134"/>
      <c r="B134" s="134"/>
      <c r="C134" s="703" t="str">
        <f>IF(M134="","",COUNT($C$7:D133)+1)</f>
        <v/>
      </c>
      <c r="D134" s="704"/>
      <c r="E134" s="709"/>
      <c r="F134" s="710"/>
      <c r="G134" s="710"/>
      <c r="H134" s="710"/>
      <c r="I134" s="710"/>
      <c r="J134" s="710"/>
      <c r="K134" s="710"/>
      <c r="L134" s="711"/>
      <c r="M134" s="718"/>
      <c r="N134" s="719"/>
      <c r="O134" s="719"/>
      <c r="P134" s="719"/>
      <c r="Q134" s="719"/>
      <c r="R134" s="719"/>
      <c r="S134" s="719"/>
      <c r="T134" s="719"/>
      <c r="U134" s="719"/>
      <c r="V134" s="719"/>
      <c r="W134" s="719"/>
      <c r="X134" s="720"/>
      <c r="Y134" s="670"/>
      <c r="Z134" s="671"/>
      <c r="AA134" s="671"/>
      <c r="AB134" s="671"/>
      <c r="AC134" s="671"/>
      <c r="AD134" s="671"/>
      <c r="AE134" s="671"/>
      <c r="AF134" s="721"/>
      <c r="AG134" s="685" t="str">
        <f t="shared" si="4"/>
        <v/>
      </c>
      <c r="AH134" s="686"/>
      <c r="AI134" s="686"/>
      <c r="AJ134" s="687"/>
      <c r="AK134" s="688"/>
      <c r="AL134" s="689"/>
      <c r="AM134" s="689"/>
      <c r="AN134" s="689"/>
      <c r="AO134" s="689"/>
      <c r="AP134" s="689"/>
      <c r="AQ134" s="689"/>
      <c r="AR134" s="689"/>
      <c r="AS134" s="689"/>
      <c r="AT134" s="689"/>
      <c r="AU134" s="689"/>
      <c r="AV134" s="689"/>
      <c r="AW134" s="689"/>
      <c r="AX134" s="689"/>
      <c r="AY134" s="689"/>
      <c r="AZ134" s="689"/>
      <c r="BA134" s="690"/>
      <c r="BB134" s="783"/>
      <c r="BC134" s="784"/>
      <c r="BD134" s="785"/>
      <c r="BE134" s="670"/>
      <c r="BF134" s="671"/>
      <c r="BG134" s="671"/>
      <c r="BH134" s="671"/>
      <c r="BI134" s="671"/>
      <c r="BJ134" s="671"/>
      <c r="BK134" s="671"/>
      <c r="BL134" s="672"/>
      <c r="BO134" s="149">
        <v>198</v>
      </c>
      <c r="BP134" s="63" t="s">
        <v>316</v>
      </c>
      <c r="BQ134" s="103" t="s">
        <v>389</v>
      </c>
      <c r="BR134" s="149">
        <f t="shared" si="3"/>
        <v>198</v>
      </c>
      <c r="BT134" s="137"/>
      <c r="BU134" s="137"/>
    </row>
    <row r="135" spans="1:73" s="117" customFormat="1" ht="15.95" customHeight="1">
      <c r="A135" s="134"/>
      <c r="B135" s="134"/>
      <c r="C135" s="705"/>
      <c r="D135" s="706"/>
      <c r="E135" s="712"/>
      <c r="F135" s="713"/>
      <c r="G135" s="713"/>
      <c r="H135" s="713"/>
      <c r="I135" s="713"/>
      <c r="J135" s="713"/>
      <c r="K135" s="713"/>
      <c r="L135" s="714"/>
      <c r="M135" s="679"/>
      <c r="N135" s="680"/>
      <c r="O135" s="680"/>
      <c r="P135" s="680"/>
      <c r="Q135" s="680"/>
      <c r="R135" s="680"/>
      <c r="S135" s="680"/>
      <c r="T135" s="680"/>
      <c r="U135" s="680"/>
      <c r="V135" s="680"/>
      <c r="W135" s="680"/>
      <c r="X135" s="681"/>
      <c r="Y135" s="722"/>
      <c r="Z135" s="723"/>
      <c r="AA135" s="723"/>
      <c r="AB135" s="723"/>
      <c r="AC135" s="723"/>
      <c r="AD135" s="723"/>
      <c r="AE135" s="723"/>
      <c r="AF135" s="724"/>
      <c r="AG135" s="685" t="str">
        <f t="shared" si="4"/>
        <v/>
      </c>
      <c r="AH135" s="686"/>
      <c r="AI135" s="686"/>
      <c r="AJ135" s="687"/>
      <c r="AK135" s="688"/>
      <c r="AL135" s="689"/>
      <c r="AM135" s="689"/>
      <c r="AN135" s="689"/>
      <c r="AO135" s="689"/>
      <c r="AP135" s="689"/>
      <c r="AQ135" s="689"/>
      <c r="AR135" s="689"/>
      <c r="AS135" s="689"/>
      <c r="AT135" s="689"/>
      <c r="AU135" s="689"/>
      <c r="AV135" s="689"/>
      <c r="AW135" s="689"/>
      <c r="AX135" s="689"/>
      <c r="AY135" s="689"/>
      <c r="AZ135" s="689"/>
      <c r="BA135" s="690"/>
      <c r="BB135" s="667"/>
      <c r="BC135" s="668"/>
      <c r="BD135" s="669"/>
      <c r="BE135" s="673"/>
      <c r="BF135" s="674"/>
      <c r="BG135" s="674"/>
      <c r="BH135" s="674"/>
      <c r="BI135" s="674"/>
      <c r="BJ135" s="674"/>
      <c r="BK135" s="674"/>
      <c r="BL135" s="675"/>
      <c r="BO135" s="149">
        <v>298</v>
      </c>
      <c r="BP135" s="63" t="s">
        <v>207</v>
      </c>
      <c r="BQ135" s="103" t="s">
        <v>390</v>
      </c>
      <c r="BR135" s="149">
        <f t="shared" si="3"/>
        <v>298</v>
      </c>
      <c r="BT135" s="137"/>
      <c r="BU135" s="137"/>
    </row>
    <row r="136" spans="1:73" s="117" customFormat="1" ht="15.95" customHeight="1">
      <c r="A136" s="134"/>
      <c r="B136" s="134"/>
      <c r="C136" s="734"/>
      <c r="D136" s="735"/>
      <c r="E136" s="736"/>
      <c r="F136" s="737"/>
      <c r="G136" s="737"/>
      <c r="H136" s="737"/>
      <c r="I136" s="737"/>
      <c r="J136" s="737"/>
      <c r="K136" s="737"/>
      <c r="L136" s="738"/>
      <c r="M136" s="728"/>
      <c r="N136" s="729"/>
      <c r="O136" s="729"/>
      <c r="P136" s="729"/>
      <c r="Q136" s="729"/>
      <c r="R136" s="729"/>
      <c r="S136" s="729"/>
      <c r="T136" s="729"/>
      <c r="U136" s="729"/>
      <c r="V136" s="729"/>
      <c r="W136" s="729"/>
      <c r="X136" s="730"/>
      <c r="Y136" s="731"/>
      <c r="Z136" s="732"/>
      <c r="AA136" s="732"/>
      <c r="AB136" s="732"/>
      <c r="AC136" s="732"/>
      <c r="AD136" s="732"/>
      <c r="AE136" s="732"/>
      <c r="AF136" s="733"/>
      <c r="AG136" s="685" t="str">
        <f t="shared" si="4"/>
        <v/>
      </c>
      <c r="AH136" s="686"/>
      <c r="AI136" s="686"/>
      <c r="AJ136" s="687"/>
      <c r="AK136" s="688"/>
      <c r="AL136" s="689"/>
      <c r="AM136" s="689"/>
      <c r="AN136" s="689"/>
      <c r="AO136" s="689"/>
      <c r="AP136" s="689"/>
      <c r="AQ136" s="689"/>
      <c r="AR136" s="689"/>
      <c r="AS136" s="689"/>
      <c r="AT136" s="689"/>
      <c r="AU136" s="689"/>
      <c r="AV136" s="689"/>
      <c r="AW136" s="689"/>
      <c r="AX136" s="689"/>
      <c r="AY136" s="689"/>
      <c r="AZ136" s="689"/>
      <c r="BA136" s="690"/>
      <c r="BB136" s="667"/>
      <c r="BC136" s="668"/>
      <c r="BD136" s="669"/>
      <c r="BE136" s="725"/>
      <c r="BF136" s="726"/>
      <c r="BG136" s="726"/>
      <c r="BH136" s="726"/>
      <c r="BI136" s="726"/>
      <c r="BJ136" s="726"/>
      <c r="BK136" s="726"/>
      <c r="BL136" s="727"/>
      <c r="BO136" s="149">
        <v>61</v>
      </c>
      <c r="BP136" s="63"/>
      <c r="BQ136" s="103" t="s">
        <v>391</v>
      </c>
      <c r="BR136" s="149">
        <f t="shared" si="3"/>
        <v>61</v>
      </c>
      <c r="BT136" s="137"/>
      <c r="BU136" s="137"/>
    </row>
    <row r="137" spans="1:73" s="117" customFormat="1" ht="15.95" customHeight="1">
      <c r="A137" s="134"/>
      <c r="B137" s="134"/>
      <c r="C137" s="703" t="str">
        <f>IF(M137="","",COUNT($C$7:D136)+1)</f>
        <v/>
      </c>
      <c r="D137" s="704"/>
      <c r="E137" s="709"/>
      <c r="F137" s="710"/>
      <c r="G137" s="710"/>
      <c r="H137" s="710"/>
      <c r="I137" s="710"/>
      <c r="J137" s="710"/>
      <c r="K137" s="710"/>
      <c r="L137" s="711"/>
      <c r="M137" s="718"/>
      <c r="N137" s="719"/>
      <c r="O137" s="719"/>
      <c r="P137" s="719"/>
      <c r="Q137" s="719"/>
      <c r="R137" s="719"/>
      <c r="S137" s="719"/>
      <c r="T137" s="719"/>
      <c r="U137" s="719"/>
      <c r="V137" s="719"/>
      <c r="W137" s="719"/>
      <c r="X137" s="720"/>
      <c r="Y137" s="670"/>
      <c r="Z137" s="671"/>
      <c r="AA137" s="671"/>
      <c r="AB137" s="671"/>
      <c r="AC137" s="671"/>
      <c r="AD137" s="671"/>
      <c r="AE137" s="671"/>
      <c r="AF137" s="721"/>
      <c r="AG137" s="685" t="str">
        <f t="shared" si="4"/>
        <v/>
      </c>
      <c r="AH137" s="686"/>
      <c r="AI137" s="686"/>
      <c r="AJ137" s="687"/>
      <c r="AK137" s="688"/>
      <c r="AL137" s="689"/>
      <c r="AM137" s="689"/>
      <c r="AN137" s="689"/>
      <c r="AO137" s="689"/>
      <c r="AP137" s="689"/>
      <c r="AQ137" s="689"/>
      <c r="AR137" s="689"/>
      <c r="AS137" s="689"/>
      <c r="AT137" s="689"/>
      <c r="AU137" s="689"/>
      <c r="AV137" s="689"/>
      <c r="AW137" s="689"/>
      <c r="AX137" s="689"/>
      <c r="AY137" s="689"/>
      <c r="AZ137" s="689"/>
      <c r="BA137" s="690"/>
      <c r="BB137" s="667"/>
      <c r="BC137" s="668"/>
      <c r="BD137" s="669"/>
      <c r="BE137" s="670"/>
      <c r="BF137" s="671"/>
      <c r="BG137" s="671"/>
      <c r="BH137" s="671"/>
      <c r="BI137" s="671"/>
      <c r="BJ137" s="671"/>
      <c r="BK137" s="671"/>
      <c r="BL137" s="672"/>
      <c r="BO137" s="149">
        <v>62</v>
      </c>
      <c r="BP137" s="63"/>
      <c r="BQ137" s="103" t="s">
        <v>392</v>
      </c>
      <c r="BR137" s="149">
        <f t="shared" si="3"/>
        <v>62</v>
      </c>
      <c r="BT137" s="137"/>
      <c r="BU137" s="137"/>
    </row>
    <row r="138" spans="1:73" s="117" customFormat="1" ht="15.95" customHeight="1">
      <c r="A138" s="134"/>
      <c r="B138" s="134"/>
      <c r="C138" s="705"/>
      <c r="D138" s="706"/>
      <c r="E138" s="712"/>
      <c r="F138" s="713"/>
      <c r="G138" s="713"/>
      <c r="H138" s="713"/>
      <c r="I138" s="713"/>
      <c r="J138" s="713"/>
      <c r="K138" s="713"/>
      <c r="L138" s="714"/>
      <c r="M138" s="679"/>
      <c r="N138" s="680"/>
      <c r="O138" s="680"/>
      <c r="P138" s="680"/>
      <c r="Q138" s="680"/>
      <c r="R138" s="680"/>
      <c r="S138" s="680"/>
      <c r="T138" s="680"/>
      <c r="U138" s="680"/>
      <c r="V138" s="680"/>
      <c r="W138" s="680"/>
      <c r="X138" s="681"/>
      <c r="Y138" s="722"/>
      <c r="Z138" s="723"/>
      <c r="AA138" s="723"/>
      <c r="AB138" s="723"/>
      <c r="AC138" s="723"/>
      <c r="AD138" s="723"/>
      <c r="AE138" s="723"/>
      <c r="AF138" s="724"/>
      <c r="AG138" s="685" t="str">
        <f t="shared" si="4"/>
        <v/>
      </c>
      <c r="AH138" s="686"/>
      <c r="AI138" s="686"/>
      <c r="AJ138" s="687"/>
      <c r="AK138" s="688"/>
      <c r="AL138" s="689"/>
      <c r="AM138" s="689"/>
      <c r="AN138" s="689"/>
      <c r="AO138" s="689"/>
      <c r="AP138" s="689"/>
      <c r="AQ138" s="689"/>
      <c r="AR138" s="689"/>
      <c r="AS138" s="689"/>
      <c r="AT138" s="689"/>
      <c r="AU138" s="689"/>
      <c r="AV138" s="689"/>
      <c r="AW138" s="689"/>
      <c r="AX138" s="689"/>
      <c r="AY138" s="689"/>
      <c r="AZ138" s="689"/>
      <c r="BA138" s="690"/>
      <c r="BB138" s="783"/>
      <c r="BC138" s="784"/>
      <c r="BD138" s="785"/>
      <c r="BE138" s="673"/>
      <c r="BF138" s="674"/>
      <c r="BG138" s="674"/>
      <c r="BH138" s="674"/>
      <c r="BI138" s="674"/>
      <c r="BJ138" s="674"/>
      <c r="BK138" s="674"/>
      <c r="BL138" s="675"/>
      <c r="BO138" s="149">
        <v>63</v>
      </c>
      <c r="BP138" s="63"/>
      <c r="BQ138" s="103" t="s">
        <v>393</v>
      </c>
      <c r="BR138" s="149">
        <f t="shared" si="3"/>
        <v>63</v>
      </c>
      <c r="BT138" s="137"/>
      <c r="BU138" s="137"/>
    </row>
    <row r="139" spans="1:73" s="117" customFormat="1" ht="15.95" customHeight="1">
      <c r="A139" s="134"/>
      <c r="B139" s="134"/>
      <c r="C139" s="734"/>
      <c r="D139" s="735"/>
      <c r="E139" s="736"/>
      <c r="F139" s="737"/>
      <c r="G139" s="737"/>
      <c r="H139" s="737"/>
      <c r="I139" s="737"/>
      <c r="J139" s="737"/>
      <c r="K139" s="737"/>
      <c r="L139" s="738"/>
      <c r="M139" s="728"/>
      <c r="N139" s="729"/>
      <c r="O139" s="729"/>
      <c r="P139" s="729"/>
      <c r="Q139" s="729"/>
      <c r="R139" s="729"/>
      <c r="S139" s="729"/>
      <c r="T139" s="729"/>
      <c r="U139" s="729"/>
      <c r="V139" s="729"/>
      <c r="W139" s="729"/>
      <c r="X139" s="730"/>
      <c r="Y139" s="731"/>
      <c r="Z139" s="732"/>
      <c r="AA139" s="732"/>
      <c r="AB139" s="732"/>
      <c r="AC139" s="732"/>
      <c r="AD139" s="732"/>
      <c r="AE139" s="732"/>
      <c r="AF139" s="733"/>
      <c r="AG139" s="685" t="str">
        <f t="shared" si="4"/>
        <v/>
      </c>
      <c r="AH139" s="686"/>
      <c r="AI139" s="686"/>
      <c r="AJ139" s="687"/>
      <c r="AK139" s="688"/>
      <c r="AL139" s="689"/>
      <c r="AM139" s="689"/>
      <c r="AN139" s="689"/>
      <c r="AO139" s="689"/>
      <c r="AP139" s="689"/>
      <c r="AQ139" s="689"/>
      <c r="AR139" s="689"/>
      <c r="AS139" s="689"/>
      <c r="AT139" s="689"/>
      <c r="AU139" s="689"/>
      <c r="AV139" s="689"/>
      <c r="AW139" s="689"/>
      <c r="AX139" s="689"/>
      <c r="AY139" s="689"/>
      <c r="AZ139" s="689"/>
      <c r="BA139" s="690"/>
      <c r="BB139" s="667"/>
      <c r="BC139" s="668"/>
      <c r="BD139" s="669"/>
      <c r="BE139" s="725"/>
      <c r="BF139" s="726"/>
      <c r="BG139" s="726"/>
      <c r="BH139" s="726"/>
      <c r="BI139" s="726"/>
      <c r="BJ139" s="726"/>
      <c r="BK139" s="726"/>
      <c r="BL139" s="727"/>
      <c r="BO139" s="149">
        <v>64</v>
      </c>
      <c r="BP139" s="63" t="s">
        <v>394</v>
      </c>
      <c r="BQ139" s="103" t="s">
        <v>394</v>
      </c>
      <c r="BR139" s="149">
        <f t="shared" si="3"/>
        <v>64</v>
      </c>
      <c r="BT139" s="137"/>
      <c r="BU139" s="137"/>
    </row>
    <row r="140" spans="1:73" s="117" customFormat="1" ht="15.95" customHeight="1">
      <c r="A140" s="134"/>
      <c r="B140" s="134"/>
      <c r="C140" s="703" t="str">
        <f>IF(M140="","",COUNT($C$7:D139)+1)</f>
        <v/>
      </c>
      <c r="D140" s="704"/>
      <c r="E140" s="709"/>
      <c r="F140" s="710"/>
      <c r="G140" s="710"/>
      <c r="H140" s="710"/>
      <c r="I140" s="710"/>
      <c r="J140" s="710"/>
      <c r="K140" s="710"/>
      <c r="L140" s="711"/>
      <c r="M140" s="718"/>
      <c r="N140" s="719"/>
      <c r="O140" s="719"/>
      <c r="P140" s="719"/>
      <c r="Q140" s="719"/>
      <c r="R140" s="719"/>
      <c r="S140" s="719"/>
      <c r="T140" s="719"/>
      <c r="U140" s="719"/>
      <c r="V140" s="719"/>
      <c r="W140" s="719"/>
      <c r="X140" s="720"/>
      <c r="Y140" s="670"/>
      <c r="Z140" s="671"/>
      <c r="AA140" s="671"/>
      <c r="AB140" s="671"/>
      <c r="AC140" s="671"/>
      <c r="AD140" s="671"/>
      <c r="AE140" s="671"/>
      <c r="AF140" s="721"/>
      <c r="AG140" s="685" t="str">
        <f t="shared" si="4"/>
        <v/>
      </c>
      <c r="AH140" s="686"/>
      <c r="AI140" s="686"/>
      <c r="AJ140" s="687"/>
      <c r="AK140" s="688"/>
      <c r="AL140" s="689"/>
      <c r="AM140" s="689"/>
      <c r="AN140" s="689"/>
      <c r="AO140" s="689"/>
      <c r="AP140" s="689"/>
      <c r="AQ140" s="689"/>
      <c r="AR140" s="689"/>
      <c r="AS140" s="689"/>
      <c r="AT140" s="689"/>
      <c r="AU140" s="689"/>
      <c r="AV140" s="689"/>
      <c r="AW140" s="689"/>
      <c r="AX140" s="689"/>
      <c r="AY140" s="689"/>
      <c r="AZ140" s="689"/>
      <c r="BA140" s="690"/>
      <c r="BB140" s="783"/>
      <c r="BC140" s="784"/>
      <c r="BD140" s="785"/>
      <c r="BE140" s="670"/>
      <c r="BF140" s="671"/>
      <c r="BG140" s="671"/>
      <c r="BH140" s="671"/>
      <c r="BI140" s="671"/>
      <c r="BJ140" s="671"/>
      <c r="BK140" s="671"/>
      <c r="BL140" s="672"/>
      <c r="BO140" s="149">
        <v>141</v>
      </c>
      <c r="BP140" s="63" t="s">
        <v>395</v>
      </c>
      <c r="BQ140" s="103" t="s">
        <v>396</v>
      </c>
      <c r="BR140" s="149">
        <f t="shared" si="3"/>
        <v>141</v>
      </c>
      <c r="BT140" s="137"/>
      <c r="BU140" s="137"/>
    </row>
    <row r="141" spans="1:73" s="117" customFormat="1" ht="15.95" customHeight="1">
      <c r="A141" s="134"/>
      <c r="B141" s="134"/>
      <c r="C141" s="705"/>
      <c r="D141" s="706"/>
      <c r="E141" s="712"/>
      <c r="F141" s="713"/>
      <c r="G141" s="713"/>
      <c r="H141" s="713"/>
      <c r="I141" s="713"/>
      <c r="J141" s="713"/>
      <c r="K141" s="713"/>
      <c r="L141" s="714"/>
      <c r="M141" s="679"/>
      <c r="N141" s="680"/>
      <c r="O141" s="680"/>
      <c r="P141" s="680"/>
      <c r="Q141" s="680"/>
      <c r="R141" s="680"/>
      <c r="S141" s="680"/>
      <c r="T141" s="680"/>
      <c r="U141" s="680"/>
      <c r="V141" s="680"/>
      <c r="W141" s="680"/>
      <c r="X141" s="681"/>
      <c r="Y141" s="722"/>
      <c r="Z141" s="723"/>
      <c r="AA141" s="723"/>
      <c r="AB141" s="723"/>
      <c r="AC141" s="723"/>
      <c r="AD141" s="723"/>
      <c r="AE141" s="723"/>
      <c r="AF141" s="724"/>
      <c r="AG141" s="685" t="str">
        <f t="shared" si="4"/>
        <v/>
      </c>
      <c r="AH141" s="686"/>
      <c r="AI141" s="686"/>
      <c r="AJ141" s="687"/>
      <c r="AK141" s="688"/>
      <c r="AL141" s="689"/>
      <c r="AM141" s="689"/>
      <c r="AN141" s="689"/>
      <c r="AO141" s="689"/>
      <c r="AP141" s="689"/>
      <c r="AQ141" s="689"/>
      <c r="AR141" s="689"/>
      <c r="AS141" s="689"/>
      <c r="AT141" s="689"/>
      <c r="AU141" s="689"/>
      <c r="AV141" s="689"/>
      <c r="AW141" s="689"/>
      <c r="AX141" s="689"/>
      <c r="AY141" s="689"/>
      <c r="AZ141" s="689"/>
      <c r="BA141" s="690"/>
      <c r="BB141" s="783"/>
      <c r="BC141" s="784"/>
      <c r="BD141" s="785"/>
      <c r="BE141" s="673"/>
      <c r="BF141" s="674"/>
      <c r="BG141" s="674"/>
      <c r="BH141" s="674"/>
      <c r="BI141" s="674"/>
      <c r="BJ141" s="674"/>
      <c r="BK141" s="674"/>
      <c r="BL141" s="675"/>
      <c r="BO141" s="149">
        <v>142</v>
      </c>
      <c r="BP141" s="63" t="s">
        <v>395</v>
      </c>
      <c r="BQ141" s="103" t="s">
        <v>397</v>
      </c>
      <c r="BR141" s="149">
        <f t="shared" si="3"/>
        <v>142</v>
      </c>
      <c r="BT141" s="137"/>
      <c r="BU141" s="137"/>
    </row>
    <row r="142" spans="1:73" s="117" customFormat="1" ht="15.95" customHeight="1">
      <c r="A142" s="134"/>
      <c r="B142" s="134"/>
      <c r="C142" s="734"/>
      <c r="D142" s="735"/>
      <c r="E142" s="736"/>
      <c r="F142" s="737"/>
      <c r="G142" s="737"/>
      <c r="H142" s="737"/>
      <c r="I142" s="737"/>
      <c r="J142" s="737"/>
      <c r="K142" s="737"/>
      <c r="L142" s="738"/>
      <c r="M142" s="728"/>
      <c r="N142" s="729"/>
      <c r="O142" s="729"/>
      <c r="P142" s="729"/>
      <c r="Q142" s="729"/>
      <c r="R142" s="729"/>
      <c r="S142" s="729"/>
      <c r="T142" s="729"/>
      <c r="U142" s="729"/>
      <c r="V142" s="729"/>
      <c r="W142" s="729"/>
      <c r="X142" s="730"/>
      <c r="Y142" s="731"/>
      <c r="Z142" s="732"/>
      <c r="AA142" s="732"/>
      <c r="AB142" s="732"/>
      <c r="AC142" s="732"/>
      <c r="AD142" s="732"/>
      <c r="AE142" s="732"/>
      <c r="AF142" s="733"/>
      <c r="AG142" s="685" t="str">
        <f t="shared" si="4"/>
        <v/>
      </c>
      <c r="AH142" s="686"/>
      <c r="AI142" s="686"/>
      <c r="AJ142" s="687"/>
      <c r="AK142" s="688"/>
      <c r="AL142" s="689"/>
      <c r="AM142" s="689"/>
      <c r="AN142" s="689"/>
      <c r="AO142" s="689"/>
      <c r="AP142" s="689"/>
      <c r="AQ142" s="689"/>
      <c r="AR142" s="689"/>
      <c r="AS142" s="689"/>
      <c r="AT142" s="689"/>
      <c r="AU142" s="689"/>
      <c r="AV142" s="689"/>
      <c r="AW142" s="689"/>
      <c r="AX142" s="689"/>
      <c r="AY142" s="689"/>
      <c r="AZ142" s="689"/>
      <c r="BA142" s="690"/>
      <c r="BB142" s="667"/>
      <c r="BC142" s="668"/>
      <c r="BD142" s="669"/>
      <c r="BE142" s="725"/>
      <c r="BF142" s="726"/>
      <c r="BG142" s="726"/>
      <c r="BH142" s="726"/>
      <c r="BI142" s="726"/>
      <c r="BJ142" s="726"/>
      <c r="BK142" s="726"/>
      <c r="BL142" s="727"/>
      <c r="BO142" s="149">
        <v>143</v>
      </c>
      <c r="BP142" s="63" t="s">
        <v>395</v>
      </c>
      <c r="BQ142" s="103" t="s">
        <v>398</v>
      </c>
      <c r="BR142" s="149">
        <f t="shared" si="3"/>
        <v>143</v>
      </c>
      <c r="BT142" s="137"/>
      <c r="BU142" s="137"/>
    </row>
    <row r="143" spans="1:73" s="117" customFormat="1" ht="15.95" customHeight="1">
      <c r="A143" s="134"/>
      <c r="B143" s="134"/>
      <c r="C143" s="703" t="str">
        <f>IF(M143="","",COUNT($C$7:D142)+1)</f>
        <v/>
      </c>
      <c r="D143" s="704"/>
      <c r="E143" s="709"/>
      <c r="F143" s="710"/>
      <c r="G143" s="710"/>
      <c r="H143" s="710"/>
      <c r="I143" s="710"/>
      <c r="J143" s="710"/>
      <c r="K143" s="710"/>
      <c r="L143" s="711"/>
      <c r="M143" s="718"/>
      <c r="N143" s="719"/>
      <c r="O143" s="719"/>
      <c r="P143" s="719"/>
      <c r="Q143" s="719"/>
      <c r="R143" s="719"/>
      <c r="S143" s="719"/>
      <c r="T143" s="719"/>
      <c r="U143" s="719"/>
      <c r="V143" s="719"/>
      <c r="W143" s="719"/>
      <c r="X143" s="720"/>
      <c r="Y143" s="670"/>
      <c r="Z143" s="671"/>
      <c r="AA143" s="671"/>
      <c r="AB143" s="671"/>
      <c r="AC143" s="671"/>
      <c r="AD143" s="671"/>
      <c r="AE143" s="671"/>
      <c r="AF143" s="721"/>
      <c r="AG143" s="685" t="str">
        <f t="shared" si="4"/>
        <v/>
      </c>
      <c r="AH143" s="686"/>
      <c r="AI143" s="686"/>
      <c r="AJ143" s="687"/>
      <c r="AK143" s="688"/>
      <c r="AL143" s="689"/>
      <c r="AM143" s="689"/>
      <c r="AN143" s="689"/>
      <c r="AO143" s="689"/>
      <c r="AP143" s="689"/>
      <c r="AQ143" s="689"/>
      <c r="AR143" s="689"/>
      <c r="AS143" s="689"/>
      <c r="AT143" s="689"/>
      <c r="AU143" s="689"/>
      <c r="AV143" s="689"/>
      <c r="AW143" s="689"/>
      <c r="AX143" s="689"/>
      <c r="AY143" s="689"/>
      <c r="AZ143" s="689"/>
      <c r="BA143" s="690"/>
      <c r="BB143" s="667"/>
      <c r="BC143" s="668"/>
      <c r="BD143" s="669"/>
      <c r="BE143" s="670"/>
      <c r="BF143" s="671"/>
      <c r="BG143" s="671"/>
      <c r="BH143" s="671"/>
      <c r="BI143" s="671"/>
      <c r="BJ143" s="671"/>
      <c r="BK143" s="671"/>
      <c r="BL143" s="672"/>
      <c r="BO143" s="149">
        <v>144</v>
      </c>
      <c r="BP143" s="63" t="s">
        <v>395</v>
      </c>
      <c r="BQ143" s="103" t="s">
        <v>399</v>
      </c>
      <c r="BR143" s="149">
        <f t="shared" si="3"/>
        <v>144</v>
      </c>
      <c r="BT143" s="137"/>
      <c r="BU143" s="137"/>
    </row>
    <row r="144" spans="1:73" s="117" customFormat="1" ht="15.95" customHeight="1">
      <c r="A144" s="134"/>
      <c r="B144" s="134"/>
      <c r="C144" s="705"/>
      <c r="D144" s="706"/>
      <c r="E144" s="712"/>
      <c r="F144" s="713"/>
      <c r="G144" s="713"/>
      <c r="H144" s="713"/>
      <c r="I144" s="713"/>
      <c r="J144" s="713"/>
      <c r="K144" s="713"/>
      <c r="L144" s="714"/>
      <c r="M144" s="679"/>
      <c r="N144" s="680"/>
      <c r="O144" s="680"/>
      <c r="P144" s="680"/>
      <c r="Q144" s="680"/>
      <c r="R144" s="680"/>
      <c r="S144" s="680"/>
      <c r="T144" s="680"/>
      <c r="U144" s="680"/>
      <c r="V144" s="680"/>
      <c r="W144" s="680"/>
      <c r="X144" s="681"/>
      <c r="Y144" s="722"/>
      <c r="Z144" s="723"/>
      <c r="AA144" s="723"/>
      <c r="AB144" s="723"/>
      <c r="AC144" s="723"/>
      <c r="AD144" s="723"/>
      <c r="AE144" s="723"/>
      <c r="AF144" s="724"/>
      <c r="AG144" s="685" t="str">
        <f t="shared" si="4"/>
        <v/>
      </c>
      <c r="AH144" s="686"/>
      <c r="AI144" s="686"/>
      <c r="AJ144" s="687"/>
      <c r="AK144" s="688"/>
      <c r="AL144" s="689"/>
      <c r="AM144" s="689"/>
      <c r="AN144" s="689"/>
      <c r="AO144" s="689"/>
      <c r="AP144" s="689"/>
      <c r="AQ144" s="689"/>
      <c r="AR144" s="689"/>
      <c r="AS144" s="689"/>
      <c r="AT144" s="689"/>
      <c r="AU144" s="689"/>
      <c r="AV144" s="689"/>
      <c r="AW144" s="689"/>
      <c r="AX144" s="689"/>
      <c r="AY144" s="689"/>
      <c r="AZ144" s="689"/>
      <c r="BA144" s="690"/>
      <c r="BB144" s="667"/>
      <c r="BC144" s="668"/>
      <c r="BD144" s="669"/>
      <c r="BE144" s="673"/>
      <c r="BF144" s="674"/>
      <c r="BG144" s="674"/>
      <c r="BH144" s="674"/>
      <c r="BI144" s="674"/>
      <c r="BJ144" s="674"/>
      <c r="BK144" s="674"/>
      <c r="BL144" s="675"/>
      <c r="BO144" s="149">
        <v>145</v>
      </c>
      <c r="BP144" s="63" t="s">
        <v>395</v>
      </c>
      <c r="BQ144" s="103" t="s">
        <v>400</v>
      </c>
      <c r="BR144" s="149">
        <f t="shared" si="3"/>
        <v>145</v>
      </c>
      <c r="BT144" s="137"/>
      <c r="BU144" s="137"/>
    </row>
    <row r="145" spans="1:73" s="117" customFormat="1" ht="15.95" customHeight="1">
      <c r="A145" s="134"/>
      <c r="B145" s="134"/>
      <c r="C145" s="734"/>
      <c r="D145" s="735"/>
      <c r="E145" s="736"/>
      <c r="F145" s="737"/>
      <c r="G145" s="737"/>
      <c r="H145" s="737"/>
      <c r="I145" s="737"/>
      <c r="J145" s="737"/>
      <c r="K145" s="737"/>
      <c r="L145" s="738"/>
      <c r="M145" s="728"/>
      <c r="N145" s="729"/>
      <c r="O145" s="729"/>
      <c r="P145" s="729"/>
      <c r="Q145" s="729"/>
      <c r="R145" s="729"/>
      <c r="S145" s="729"/>
      <c r="T145" s="729"/>
      <c r="U145" s="729"/>
      <c r="V145" s="729"/>
      <c r="W145" s="729"/>
      <c r="X145" s="730"/>
      <c r="Y145" s="731"/>
      <c r="Z145" s="732"/>
      <c r="AA145" s="732"/>
      <c r="AB145" s="732"/>
      <c r="AC145" s="732"/>
      <c r="AD145" s="732"/>
      <c r="AE145" s="732"/>
      <c r="AF145" s="733"/>
      <c r="AG145" s="685" t="str">
        <f t="shared" si="4"/>
        <v/>
      </c>
      <c r="AH145" s="686"/>
      <c r="AI145" s="686"/>
      <c r="AJ145" s="687"/>
      <c r="AK145" s="688"/>
      <c r="AL145" s="689"/>
      <c r="AM145" s="689"/>
      <c r="AN145" s="689"/>
      <c r="AO145" s="689"/>
      <c r="AP145" s="689"/>
      <c r="AQ145" s="689"/>
      <c r="AR145" s="689"/>
      <c r="AS145" s="689"/>
      <c r="AT145" s="689"/>
      <c r="AU145" s="689"/>
      <c r="AV145" s="689"/>
      <c r="AW145" s="689"/>
      <c r="AX145" s="689"/>
      <c r="AY145" s="689"/>
      <c r="AZ145" s="689"/>
      <c r="BA145" s="690"/>
      <c r="BB145" s="783"/>
      <c r="BC145" s="784"/>
      <c r="BD145" s="785"/>
      <c r="BE145" s="725"/>
      <c r="BF145" s="726"/>
      <c r="BG145" s="726"/>
      <c r="BH145" s="726"/>
      <c r="BI145" s="726"/>
      <c r="BJ145" s="726"/>
      <c r="BK145" s="726"/>
      <c r="BL145" s="727"/>
      <c r="BO145" s="149">
        <v>146</v>
      </c>
      <c r="BP145" s="63" t="s">
        <v>395</v>
      </c>
      <c r="BQ145" s="103" t="s">
        <v>401</v>
      </c>
      <c r="BR145" s="149">
        <f t="shared" si="3"/>
        <v>146</v>
      </c>
      <c r="BT145" s="137"/>
      <c r="BU145" s="137"/>
    </row>
    <row r="146" spans="1:73" s="117" customFormat="1" ht="15.95" customHeight="1">
      <c r="A146" s="134"/>
      <c r="B146" s="134"/>
      <c r="C146" s="703" t="str">
        <f>IF(M146="","",COUNT($C$7:D145)+1)</f>
        <v/>
      </c>
      <c r="D146" s="704"/>
      <c r="E146" s="709"/>
      <c r="F146" s="710"/>
      <c r="G146" s="710"/>
      <c r="H146" s="710"/>
      <c r="I146" s="710"/>
      <c r="J146" s="710"/>
      <c r="K146" s="710"/>
      <c r="L146" s="711"/>
      <c r="M146" s="718"/>
      <c r="N146" s="719"/>
      <c r="O146" s="719"/>
      <c r="P146" s="719"/>
      <c r="Q146" s="719"/>
      <c r="R146" s="719"/>
      <c r="S146" s="719"/>
      <c r="T146" s="719"/>
      <c r="U146" s="719"/>
      <c r="V146" s="719"/>
      <c r="W146" s="719"/>
      <c r="X146" s="720"/>
      <c r="Y146" s="670"/>
      <c r="Z146" s="671"/>
      <c r="AA146" s="671"/>
      <c r="AB146" s="671"/>
      <c r="AC146" s="671"/>
      <c r="AD146" s="671"/>
      <c r="AE146" s="671"/>
      <c r="AF146" s="721"/>
      <c r="AG146" s="685" t="str">
        <f t="shared" si="4"/>
        <v/>
      </c>
      <c r="AH146" s="686"/>
      <c r="AI146" s="686"/>
      <c r="AJ146" s="687"/>
      <c r="AK146" s="688"/>
      <c r="AL146" s="689"/>
      <c r="AM146" s="689"/>
      <c r="AN146" s="689"/>
      <c r="AO146" s="689"/>
      <c r="AP146" s="689"/>
      <c r="AQ146" s="689"/>
      <c r="AR146" s="689"/>
      <c r="AS146" s="689"/>
      <c r="AT146" s="689"/>
      <c r="AU146" s="689"/>
      <c r="AV146" s="689"/>
      <c r="AW146" s="689"/>
      <c r="AX146" s="689"/>
      <c r="AY146" s="689"/>
      <c r="AZ146" s="689"/>
      <c r="BA146" s="690"/>
      <c r="BB146" s="667"/>
      <c r="BC146" s="668"/>
      <c r="BD146" s="669"/>
      <c r="BE146" s="670"/>
      <c r="BF146" s="671"/>
      <c r="BG146" s="671"/>
      <c r="BH146" s="671"/>
      <c r="BI146" s="671"/>
      <c r="BJ146" s="671"/>
      <c r="BK146" s="671"/>
      <c r="BL146" s="672"/>
      <c r="BO146" s="149">
        <v>147</v>
      </c>
      <c r="BP146" s="63" t="s">
        <v>395</v>
      </c>
      <c r="BQ146" s="103" t="s">
        <v>402</v>
      </c>
      <c r="BR146" s="149">
        <f t="shared" si="3"/>
        <v>147</v>
      </c>
      <c r="BT146" s="137"/>
      <c r="BU146" s="137"/>
    </row>
    <row r="147" spans="1:73" s="117" customFormat="1" ht="15.95" customHeight="1">
      <c r="A147" s="134"/>
      <c r="B147" s="134"/>
      <c r="C147" s="705"/>
      <c r="D147" s="706"/>
      <c r="E147" s="712"/>
      <c r="F147" s="713"/>
      <c r="G147" s="713"/>
      <c r="H147" s="713"/>
      <c r="I147" s="713"/>
      <c r="J147" s="713"/>
      <c r="K147" s="713"/>
      <c r="L147" s="714"/>
      <c r="M147" s="679"/>
      <c r="N147" s="680"/>
      <c r="O147" s="680"/>
      <c r="P147" s="680"/>
      <c r="Q147" s="680"/>
      <c r="R147" s="680"/>
      <c r="S147" s="680"/>
      <c r="T147" s="680"/>
      <c r="U147" s="680"/>
      <c r="V147" s="680"/>
      <c r="W147" s="680"/>
      <c r="X147" s="681"/>
      <c r="Y147" s="722"/>
      <c r="Z147" s="723"/>
      <c r="AA147" s="723"/>
      <c r="AB147" s="723"/>
      <c r="AC147" s="723"/>
      <c r="AD147" s="723"/>
      <c r="AE147" s="723"/>
      <c r="AF147" s="724"/>
      <c r="AG147" s="685" t="str">
        <f t="shared" si="4"/>
        <v/>
      </c>
      <c r="AH147" s="686"/>
      <c r="AI147" s="686"/>
      <c r="AJ147" s="687"/>
      <c r="AK147" s="688"/>
      <c r="AL147" s="689"/>
      <c r="AM147" s="689"/>
      <c r="AN147" s="689"/>
      <c r="AO147" s="689"/>
      <c r="AP147" s="689"/>
      <c r="AQ147" s="689"/>
      <c r="AR147" s="689"/>
      <c r="AS147" s="689"/>
      <c r="AT147" s="689"/>
      <c r="AU147" s="689"/>
      <c r="AV147" s="689"/>
      <c r="AW147" s="689"/>
      <c r="AX147" s="689"/>
      <c r="AY147" s="689"/>
      <c r="AZ147" s="689"/>
      <c r="BA147" s="690"/>
      <c r="BB147" s="783"/>
      <c r="BC147" s="784"/>
      <c r="BD147" s="785"/>
      <c r="BE147" s="673"/>
      <c r="BF147" s="674"/>
      <c r="BG147" s="674"/>
      <c r="BH147" s="674"/>
      <c r="BI147" s="674"/>
      <c r="BJ147" s="674"/>
      <c r="BK147" s="674"/>
      <c r="BL147" s="675"/>
      <c r="BO147" s="149">
        <v>148</v>
      </c>
      <c r="BP147" s="63" t="s">
        <v>395</v>
      </c>
      <c r="BQ147" s="103" t="s">
        <v>403</v>
      </c>
      <c r="BR147" s="149">
        <f t="shared" si="3"/>
        <v>148</v>
      </c>
      <c r="BT147" s="137"/>
      <c r="BU147" s="137"/>
    </row>
    <row r="148" spans="1:73" s="117" customFormat="1" ht="15.95" customHeight="1">
      <c r="A148" s="134"/>
      <c r="B148" s="134"/>
      <c r="C148" s="734"/>
      <c r="D148" s="735"/>
      <c r="E148" s="736"/>
      <c r="F148" s="737"/>
      <c r="G148" s="737"/>
      <c r="H148" s="737"/>
      <c r="I148" s="737"/>
      <c r="J148" s="737"/>
      <c r="K148" s="737"/>
      <c r="L148" s="738"/>
      <c r="M148" s="728"/>
      <c r="N148" s="729"/>
      <c r="O148" s="729"/>
      <c r="P148" s="729"/>
      <c r="Q148" s="729"/>
      <c r="R148" s="729"/>
      <c r="S148" s="729"/>
      <c r="T148" s="729"/>
      <c r="U148" s="729"/>
      <c r="V148" s="729"/>
      <c r="W148" s="729"/>
      <c r="X148" s="730"/>
      <c r="Y148" s="731"/>
      <c r="Z148" s="732"/>
      <c r="AA148" s="732"/>
      <c r="AB148" s="732"/>
      <c r="AC148" s="732"/>
      <c r="AD148" s="732"/>
      <c r="AE148" s="732"/>
      <c r="AF148" s="733"/>
      <c r="AG148" s="685" t="str">
        <f t="shared" si="4"/>
        <v/>
      </c>
      <c r="AH148" s="686"/>
      <c r="AI148" s="686"/>
      <c r="AJ148" s="687"/>
      <c r="AK148" s="688"/>
      <c r="AL148" s="689"/>
      <c r="AM148" s="689"/>
      <c r="AN148" s="689"/>
      <c r="AO148" s="689"/>
      <c r="AP148" s="689"/>
      <c r="AQ148" s="689"/>
      <c r="AR148" s="689"/>
      <c r="AS148" s="689"/>
      <c r="AT148" s="689"/>
      <c r="AU148" s="689"/>
      <c r="AV148" s="689"/>
      <c r="AW148" s="689"/>
      <c r="AX148" s="689"/>
      <c r="AY148" s="689"/>
      <c r="AZ148" s="689"/>
      <c r="BA148" s="690"/>
      <c r="BB148" s="783"/>
      <c r="BC148" s="784"/>
      <c r="BD148" s="785"/>
      <c r="BE148" s="725"/>
      <c r="BF148" s="726"/>
      <c r="BG148" s="726"/>
      <c r="BH148" s="726"/>
      <c r="BI148" s="726"/>
      <c r="BJ148" s="726"/>
      <c r="BK148" s="726"/>
      <c r="BL148" s="727"/>
      <c r="BO148" s="149">
        <v>149</v>
      </c>
      <c r="BP148" s="63" t="s">
        <v>395</v>
      </c>
      <c r="BQ148" s="103" t="s">
        <v>404</v>
      </c>
      <c r="BR148" s="149">
        <f t="shared" si="3"/>
        <v>149</v>
      </c>
      <c r="BT148" s="137"/>
      <c r="BU148" s="137"/>
    </row>
    <row r="149" spans="1:73" s="117" customFormat="1" ht="15.95" customHeight="1">
      <c r="A149" s="134"/>
      <c r="B149" s="134"/>
      <c r="C149" s="703" t="str">
        <f>IF(M149="","",COUNT($C$7:D148)+1)</f>
        <v/>
      </c>
      <c r="D149" s="704"/>
      <c r="E149" s="709"/>
      <c r="F149" s="710"/>
      <c r="G149" s="710"/>
      <c r="H149" s="710"/>
      <c r="I149" s="710"/>
      <c r="J149" s="710"/>
      <c r="K149" s="710"/>
      <c r="L149" s="711"/>
      <c r="M149" s="718"/>
      <c r="N149" s="719"/>
      <c r="O149" s="719"/>
      <c r="P149" s="719"/>
      <c r="Q149" s="719"/>
      <c r="R149" s="719"/>
      <c r="S149" s="719"/>
      <c r="T149" s="719"/>
      <c r="U149" s="719"/>
      <c r="V149" s="719"/>
      <c r="W149" s="719"/>
      <c r="X149" s="720"/>
      <c r="Y149" s="670"/>
      <c r="Z149" s="671"/>
      <c r="AA149" s="671"/>
      <c r="AB149" s="671"/>
      <c r="AC149" s="671"/>
      <c r="AD149" s="671"/>
      <c r="AE149" s="671"/>
      <c r="AF149" s="721"/>
      <c r="AG149" s="685" t="str">
        <f t="shared" si="4"/>
        <v/>
      </c>
      <c r="AH149" s="686"/>
      <c r="AI149" s="686"/>
      <c r="AJ149" s="687"/>
      <c r="AK149" s="688"/>
      <c r="AL149" s="689"/>
      <c r="AM149" s="689"/>
      <c r="AN149" s="689"/>
      <c r="AO149" s="689"/>
      <c r="AP149" s="689"/>
      <c r="AQ149" s="689"/>
      <c r="AR149" s="689"/>
      <c r="AS149" s="689"/>
      <c r="AT149" s="689"/>
      <c r="AU149" s="689"/>
      <c r="AV149" s="689"/>
      <c r="AW149" s="689"/>
      <c r="AX149" s="689"/>
      <c r="AY149" s="689"/>
      <c r="AZ149" s="689"/>
      <c r="BA149" s="690"/>
      <c r="BB149" s="667"/>
      <c r="BC149" s="668"/>
      <c r="BD149" s="669"/>
      <c r="BE149" s="670"/>
      <c r="BF149" s="671"/>
      <c r="BG149" s="671"/>
      <c r="BH149" s="671"/>
      <c r="BI149" s="671"/>
      <c r="BJ149" s="671"/>
      <c r="BK149" s="671"/>
      <c r="BL149" s="672"/>
      <c r="BO149" s="149">
        <v>150</v>
      </c>
      <c r="BP149" s="63" t="s">
        <v>395</v>
      </c>
      <c r="BQ149" s="103" t="s">
        <v>405</v>
      </c>
      <c r="BR149" s="149">
        <f t="shared" si="3"/>
        <v>150</v>
      </c>
      <c r="BT149" s="137"/>
      <c r="BU149" s="137"/>
    </row>
    <row r="150" spans="1:73" s="117" customFormat="1" ht="15.95" customHeight="1">
      <c r="A150" s="134"/>
      <c r="B150" s="134"/>
      <c r="C150" s="705"/>
      <c r="D150" s="706"/>
      <c r="E150" s="712"/>
      <c r="F150" s="713"/>
      <c r="G150" s="713"/>
      <c r="H150" s="713"/>
      <c r="I150" s="713"/>
      <c r="J150" s="713"/>
      <c r="K150" s="713"/>
      <c r="L150" s="714"/>
      <c r="M150" s="679"/>
      <c r="N150" s="680"/>
      <c r="O150" s="680"/>
      <c r="P150" s="680"/>
      <c r="Q150" s="680"/>
      <c r="R150" s="680"/>
      <c r="S150" s="680"/>
      <c r="T150" s="680"/>
      <c r="U150" s="680"/>
      <c r="V150" s="680"/>
      <c r="W150" s="680"/>
      <c r="X150" s="681"/>
      <c r="Y150" s="722"/>
      <c r="Z150" s="723"/>
      <c r="AA150" s="723"/>
      <c r="AB150" s="723"/>
      <c r="AC150" s="723"/>
      <c r="AD150" s="723"/>
      <c r="AE150" s="723"/>
      <c r="AF150" s="724"/>
      <c r="AG150" s="685" t="str">
        <f t="shared" si="4"/>
        <v/>
      </c>
      <c r="AH150" s="686"/>
      <c r="AI150" s="686"/>
      <c r="AJ150" s="687"/>
      <c r="AK150" s="688"/>
      <c r="AL150" s="689"/>
      <c r="AM150" s="689"/>
      <c r="AN150" s="689"/>
      <c r="AO150" s="689"/>
      <c r="AP150" s="689"/>
      <c r="AQ150" s="689"/>
      <c r="AR150" s="689"/>
      <c r="AS150" s="689"/>
      <c r="AT150" s="689"/>
      <c r="AU150" s="689"/>
      <c r="AV150" s="689"/>
      <c r="AW150" s="689"/>
      <c r="AX150" s="689"/>
      <c r="AY150" s="689"/>
      <c r="AZ150" s="689"/>
      <c r="BA150" s="690"/>
      <c r="BB150" s="667"/>
      <c r="BC150" s="668"/>
      <c r="BD150" s="669"/>
      <c r="BE150" s="673"/>
      <c r="BF150" s="674"/>
      <c r="BG150" s="674"/>
      <c r="BH150" s="674"/>
      <c r="BI150" s="674"/>
      <c r="BJ150" s="674"/>
      <c r="BK150" s="674"/>
      <c r="BL150" s="675"/>
      <c r="BO150" s="149">
        <v>151</v>
      </c>
      <c r="BP150" s="63" t="s">
        <v>395</v>
      </c>
      <c r="BQ150" s="103" t="s">
        <v>406</v>
      </c>
      <c r="BR150" s="149">
        <f t="shared" si="3"/>
        <v>151</v>
      </c>
      <c r="BT150" s="137"/>
      <c r="BU150" s="137"/>
    </row>
    <row r="151" spans="1:73" s="117" customFormat="1" ht="15.95" customHeight="1">
      <c r="A151" s="134"/>
      <c r="B151" s="134"/>
      <c r="C151" s="734"/>
      <c r="D151" s="735"/>
      <c r="E151" s="736"/>
      <c r="F151" s="737"/>
      <c r="G151" s="737"/>
      <c r="H151" s="737"/>
      <c r="I151" s="737"/>
      <c r="J151" s="737"/>
      <c r="K151" s="737"/>
      <c r="L151" s="738"/>
      <c r="M151" s="728"/>
      <c r="N151" s="729"/>
      <c r="O151" s="729"/>
      <c r="P151" s="729"/>
      <c r="Q151" s="729"/>
      <c r="R151" s="729"/>
      <c r="S151" s="729"/>
      <c r="T151" s="729"/>
      <c r="U151" s="729"/>
      <c r="V151" s="729"/>
      <c r="W151" s="729"/>
      <c r="X151" s="730"/>
      <c r="Y151" s="731"/>
      <c r="Z151" s="732"/>
      <c r="AA151" s="732"/>
      <c r="AB151" s="732"/>
      <c r="AC151" s="732"/>
      <c r="AD151" s="732"/>
      <c r="AE151" s="732"/>
      <c r="AF151" s="733"/>
      <c r="AG151" s="685" t="str">
        <f t="shared" si="4"/>
        <v/>
      </c>
      <c r="AH151" s="686"/>
      <c r="AI151" s="686"/>
      <c r="AJ151" s="687"/>
      <c r="AK151" s="688"/>
      <c r="AL151" s="689"/>
      <c r="AM151" s="689"/>
      <c r="AN151" s="689"/>
      <c r="AO151" s="689"/>
      <c r="AP151" s="689"/>
      <c r="AQ151" s="689"/>
      <c r="AR151" s="689"/>
      <c r="AS151" s="689"/>
      <c r="AT151" s="689"/>
      <c r="AU151" s="689"/>
      <c r="AV151" s="689"/>
      <c r="AW151" s="689"/>
      <c r="AX151" s="689"/>
      <c r="AY151" s="689"/>
      <c r="AZ151" s="689"/>
      <c r="BA151" s="690"/>
      <c r="BB151" s="667"/>
      <c r="BC151" s="668"/>
      <c r="BD151" s="669"/>
      <c r="BE151" s="725"/>
      <c r="BF151" s="726"/>
      <c r="BG151" s="726"/>
      <c r="BH151" s="726"/>
      <c r="BI151" s="726"/>
      <c r="BJ151" s="726"/>
      <c r="BK151" s="726"/>
      <c r="BL151" s="727"/>
      <c r="BO151" s="149">
        <v>152</v>
      </c>
      <c r="BP151" s="63" t="s">
        <v>395</v>
      </c>
      <c r="BQ151" s="103" t="s">
        <v>407</v>
      </c>
      <c r="BR151" s="149">
        <f t="shared" si="3"/>
        <v>152</v>
      </c>
      <c r="BT151" s="137"/>
      <c r="BU151" s="137"/>
    </row>
    <row r="152" spans="1:73" s="117" customFormat="1" ht="15.95" customHeight="1">
      <c r="A152" s="134"/>
      <c r="B152" s="134"/>
      <c r="C152" s="703" t="str">
        <f>IF(M152="","",COUNT($C$7:D151)+1)</f>
        <v/>
      </c>
      <c r="D152" s="704"/>
      <c r="E152" s="709"/>
      <c r="F152" s="710"/>
      <c r="G152" s="710"/>
      <c r="H152" s="710"/>
      <c r="I152" s="710"/>
      <c r="J152" s="710"/>
      <c r="K152" s="710"/>
      <c r="L152" s="711"/>
      <c r="M152" s="718"/>
      <c r="N152" s="719"/>
      <c r="O152" s="719"/>
      <c r="P152" s="719"/>
      <c r="Q152" s="719"/>
      <c r="R152" s="719"/>
      <c r="S152" s="719"/>
      <c r="T152" s="719"/>
      <c r="U152" s="719"/>
      <c r="V152" s="719"/>
      <c r="W152" s="719"/>
      <c r="X152" s="720"/>
      <c r="Y152" s="670"/>
      <c r="Z152" s="671"/>
      <c r="AA152" s="671"/>
      <c r="AB152" s="671"/>
      <c r="AC152" s="671"/>
      <c r="AD152" s="671"/>
      <c r="AE152" s="671"/>
      <c r="AF152" s="721"/>
      <c r="AG152" s="685" t="str">
        <f t="shared" si="4"/>
        <v/>
      </c>
      <c r="AH152" s="686"/>
      <c r="AI152" s="686"/>
      <c r="AJ152" s="687"/>
      <c r="AK152" s="688"/>
      <c r="AL152" s="689"/>
      <c r="AM152" s="689"/>
      <c r="AN152" s="689"/>
      <c r="AO152" s="689"/>
      <c r="AP152" s="689"/>
      <c r="AQ152" s="689"/>
      <c r="AR152" s="689"/>
      <c r="AS152" s="689"/>
      <c r="AT152" s="689"/>
      <c r="AU152" s="689"/>
      <c r="AV152" s="689"/>
      <c r="AW152" s="689"/>
      <c r="AX152" s="689"/>
      <c r="AY152" s="689"/>
      <c r="AZ152" s="689"/>
      <c r="BA152" s="690"/>
      <c r="BB152" s="783"/>
      <c r="BC152" s="784"/>
      <c r="BD152" s="785"/>
      <c r="BE152" s="670"/>
      <c r="BF152" s="671"/>
      <c r="BG152" s="671"/>
      <c r="BH152" s="671"/>
      <c r="BI152" s="671"/>
      <c r="BJ152" s="671"/>
      <c r="BK152" s="671"/>
      <c r="BL152" s="672"/>
      <c r="BO152" s="149">
        <v>153</v>
      </c>
      <c r="BP152" s="63" t="s">
        <v>395</v>
      </c>
      <c r="BQ152" s="103" t="s">
        <v>408</v>
      </c>
      <c r="BR152" s="149">
        <f t="shared" si="3"/>
        <v>153</v>
      </c>
      <c r="BT152" s="137"/>
      <c r="BU152" s="137"/>
    </row>
    <row r="153" spans="1:73" s="117" customFormat="1" ht="15.95" customHeight="1">
      <c r="A153" s="134"/>
      <c r="B153" s="134"/>
      <c r="C153" s="705"/>
      <c r="D153" s="706"/>
      <c r="E153" s="712"/>
      <c r="F153" s="713"/>
      <c r="G153" s="713"/>
      <c r="H153" s="713"/>
      <c r="I153" s="713"/>
      <c r="J153" s="713"/>
      <c r="K153" s="713"/>
      <c r="L153" s="714"/>
      <c r="M153" s="679"/>
      <c r="N153" s="680"/>
      <c r="O153" s="680"/>
      <c r="P153" s="680"/>
      <c r="Q153" s="680"/>
      <c r="R153" s="680"/>
      <c r="S153" s="680"/>
      <c r="T153" s="680"/>
      <c r="U153" s="680"/>
      <c r="V153" s="680"/>
      <c r="W153" s="680"/>
      <c r="X153" s="681"/>
      <c r="Y153" s="722"/>
      <c r="Z153" s="723"/>
      <c r="AA153" s="723"/>
      <c r="AB153" s="723"/>
      <c r="AC153" s="723"/>
      <c r="AD153" s="723"/>
      <c r="AE153" s="723"/>
      <c r="AF153" s="724"/>
      <c r="AG153" s="685" t="str">
        <f t="shared" si="4"/>
        <v/>
      </c>
      <c r="AH153" s="686"/>
      <c r="AI153" s="686"/>
      <c r="AJ153" s="687"/>
      <c r="AK153" s="688"/>
      <c r="AL153" s="689"/>
      <c r="AM153" s="689"/>
      <c r="AN153" s="689"/>
      <c r="AO153" s="689"/>
      <c r="AP153" s="689"/>
      <c r="AQ153" s="689"/>
      <c r="AR153" s="689"/>
      <c r="AS153" s="689"/>
      <c r="AT153" s="689"/>
      <c r="AU153" s="689"/>
      <c r="AV153" s="689"/>
      <c r="AW153" s="689"/>
      <c r="AX153" s="689"/>
      <c r="AY153" s="689"/>
      <c r="AZ153" s="689"/>
      <c r="BA153" s="690"/>
      <c r="BB153" s="667"/>
      <c r="BC153" s="668"/>
      <c r="BD153" s="669"/>
      <c r="BE153" s="673"/>
      <c r="BF153" s="674"/>
      <c r="BG153" s="674"/>
      <c r="BH153" s="674"/>
      <c r="BI153" s="674"/>
      <c r="BJ153" s="674"/>
      <c r="BK153" s="674"/>
      <c r="BL153" s="675"/>
      <c r="BO153" s="149">
        <v>154</v>
      </c>
      <c r="BP153" s="63" t="s">
        <v>395</v>
      </c>
      <c r="BQ153" s="103" t="s">
        <v>409</v>
      </c>
      <c r="BR153" s="149">
        <f t="shared" si="3"/>
        <v>154</v>
      </c>
      <c r="BT153" s="137"/>
      <c r="BU153" s="137"/>
    </row>
    <row r="154" spans="1:73" s="117" customFormat="1" ht="15.95" customHeight="1">
      <c r="A154" s="134"/>
      <c r="B154" s="134"/>
      <c r="C154" s="734"/>
      <c r="D154" s="735"/>
      <c r="E154" s="736"/>
      <c r="F154" s="737"/>
      <c r="G154" s="737"/>
      <c r="H154" s="737"/>
      <c r="I154" s="737"/>
      <c r="J154" s="737"/>
      <c r="K154" s="737"/>
      <c r="L154" s="738"/>
      <c r="M154" s="728"/>
      <c r="N154" s="729"/>
      <c r="O154" s="729"/>
      <c r="P154" s="729"/>
      <c r="Q154" s="729"/>
      <c r="R154" s="729"/>
      <c r="S154" s="729"/>
      <c r="T154" s="729"/>
      <c r="U154" s="729"/>
      <c r="V154" s="729"/>
      <c r="W154" s="729"/>
      <c r="X154" s="730"/>
      <c r="Y154" s="731"/>
      <c r="Z154" s="732"/>
      <c r="AA154" s="732"/>
      <c r="AB154" s="732"/>
      <c r="AC154" s="732"/>
      <c r="AD154" s="732"/>
      <c r="AE154" s="732"/>
      <c r="AF154" s="733"/>
      <c r="AG154" s="685" t="str">
        <f t="shared" si="4"/>
        <v/>
      </c>
      <c r="AH154" s="686"/>
      <c r="AI154" s="686"/>
      <c r="AJ154" s="687"/>
      <c r="AK154" s="688"/>
      <c r="AL154" s="689"/>
      <c r="AM154" s="689"/>
      <c r="AN154" s="689"/>
      <c r="AO154" s="689"/>
      <c r="AP154" s="689"/>
      <c r="AQ154" s="689"/>
      <c r="AR154" s="689"/>
      <c r="AS154" s="689"/>
      <c r="AT154" s="689"/>
      <c r="AU154" s="689"/>
      <c r="AV154" s="689"/>
      <c r="AW154" s="689"/>
      <c r="AX154" s="689"/>
      <c r="AY154" s="689"/>
      <c r="AZ154" s="689"/>
      <c r="BA154" s="690"/>
      <c r="BB154" s="783"/>
      <c r="BC154" s="784"/>
      <c r="BD154" s="785"/>
      <c r="BE154" s="725"/>
      <c r="BF154" s="726"/>
      <c r="BG154" s="726"/>
      <c r="BH154" s="726"/>
      <c r="BI154" s="726"/>
      <c r="BJ154" s="726"/>
      <c r="BK154" s="726"/>
      <c r="BL154" s="727"/>
      <c r="BO154" s="149" t="s">
        <v>410</v>
      </c>
      <c r="BP154" s="63" t="s">
        <v>222</v>
      </c>
      <c r="BQ154" s="103" t="s">
        <v>411</v>
      </c>
      <c r="BR154" s="149" t="str">
        <f t="shared" si="3"/>
        <v>001</v>
      </c>
      <c r="BT154" s="137"/>
      <c r="BU154" s="137"/>
    </row>
    <row r="155" spans="1:73" s="117" customFormat="1" ht="15.95" customHeight="1">
      <c r="A155" s="134"/>
      <c r="B155" s="134"/>
      <c r="C155" s="703" t="str">
        <f>IF(M155="","",COUNT($C$7:D154)+1)</f>
        <v/>
      </c>
      <c r="D155" s="704"/>
      <c r="E155" s="709"/>
      <c r="F155" s="710"/>
      <c r="G155" s="710"/>
      <c r="H155" s="710"/>
      <c r="I155" s="710"/>
      <c r="J155" s="710"/>
      <c r="K155" s="710"/>
      <c r="L155" s="711"/>
      <c r="M155" s="718"/>
      <c r="N155" s="719"/>
      <c r="O155" s="719"/>
      <c r="P155" s="719"/>
      <c r="Q155" s="719"/>
      <c r="R155" s="719"/>
      <c r="S155" s="719"/>
      <c r="T155" s="719"/>
      <c r="U155" s="719"/>
      <c r="V155" s="719"/>
      <c r="W155" s="719"/>
      <c r="X155" s="720"/>
      <c r="Y155" s="670"/>
      <c r="Z155" s="671"/>
      <c r="AA155" s="671"/>
      <c r="AB155" s="671"/>
      <c r="AC155" s="671"/>
      <c r="AD155" s="671"/>
      <c r="AE155" s="671"/>
      <c r="AF155" s="721"/>
      <c r="AG155" s="685" t="str">
        <f t="shared" si="4"/>
        <v/>
      </c>
      <c r="AH155" s="686"/>
      <c r="AI155" s="686"/>
      <c r="AJ155" s="687"/>
      <c r="AK155" s="688"/>
      <c r="AL155" s="689"/>
      <c r="AM155" s="689"/>
      <c r="AN155" s="689"/>
      <c r="AO155" s="689"/>
      <c r="AP155" s="689"/>
      <c r="AQ155" s="689"/>
      <c r="AR155" s="689"/>
      <c r="AS155" s="689"/>
      <c r="AT155" s="689"/>
      <c r="AU155" s="689"/>
      <c r="AV155" s="689"/>
      <c r="AW155" s="689"/>
      <c r="AX155" s="689"/>
      <c r="AY155" s="689"/>
      <c r="AZ155" s="689"/>
      <c r="BA155" s="690"/>
      <c r="BB155" s="783"/>
      <c r="BC155" s="784"/>
      <c r="BD155" s="785"/>
      <c r="BE155" s="670"/>
      <c r="BF155" s="671"/>
      <c r="BG155" s="671"/>
      <c r="BH155" s="671"/>
      <c r="BI155" s="671"/>
      <c r="BJ155" s="671"/>
      <c r="BK155" s="671"/>
      <c r="BL155" s="672"/>
      <c r="BO155" s="149" t="s">
        <v>412</v>
      </c>
      <c r="BP155" s="63" t="s">
        <v>222</v>
      </c>
      <c r="BQ155" s="103" t="s">
        <v>413</v>
      </c>
      <c r="BR155" s="149" t="str">
        <f t="shared" si="3"/>
        <v>002</v>
      </c>
      <c r="BT155" s="137"/>
      <c r="BU155" s="137"/>
    </row>
    <row r="156" spans="1:73" s="117" customFormat="1" ht="15.95" customHeight="1">
      <c r="A156" s="134"/>
      <c r="B156" s="134"/>
      <c r="C156" s="705"/>
      <c r="D156" s="706"/>
      <c r="E156" s="712"/>
      <c r="F156" s="713"/>
      <c r="G156" s="713"/>
      <c r="H156" s="713"/>
      <c r="I156" s="713"/>
      <c r="J156" s="713"/>
      <c r="K156" s="713"/>
      <c r="L156" s="714"/>
      <c r="M156" s="679"/>
      <c r="N156" s="680"/>
      <c r="O156" s="680"/>
      <c r="P156" s="680"/>
      <c r="Q156" s="680"/>
      <c r="R156" s="680"/>
      <c r="S156" s="680"/>
      <c r="T156" s="680"/>
      <c r="U156" s="680"/>
      <c r="V156" s="680"/>
      <c r="W156" s="680"/>
      <c r="X156" s="681"/>
      <c r="Y156" s="722"/>
      <c r="Z156" s="723"/>
      <c r="AA156" s="723"/>
      <c r="AB156" s="723"/>
      <c r="AC156" s="723"/>
      <c r="AD156" s="723"/>
      <c r="AE156" s="723"/>
      <c r="AF156" s="724"/>
      <c r="AG156" s="685" t="str">
        <f t="shared" si="4"/>
        <v/>
      </c>
      <c r="AH156" s="686"/>
      <c r="AI156" s="686"/>
      <c r="AJ156" s="687"/>
      <c r="AK156" s="688"/>
      <c r="AL156" s="689"/>
      <c r="AM156" s="689"/>
      <c r="AN156" s="689"/>
      <c r="AO156" s="689"/>
      <c r="AP156" s="689"/>
      <c r="AQ156" s="689"/>
      <c r="AR156" s="689"/>
      <c r="AS156" s="689"/>
      <c r="AT156" s="689"/>
      <c r="AU156" s="689"/>
      <c r="AV156" s="689"/>
      <c r="AW156" s="689"/>
      <c r="AX156" s="689"/>
      <c r="AY156" s="689"/>
      <c r="AZ156" s="689"/>
      <c r="BA156" s="690"/>
      <c r="BB156" s="667"/>
      <c r="BC156" s="668"/>
      <c r="BD156" s="669"/>
      <c r="BE156" s="673"/>
      <c r="BF156" s="674"/>
      <c r="BG156" s="674"/>
      <c r="BH156" s="674"/>
      <c r="BI156" s="674"/>
      <c r="BJ156" s="674"/>
      <c r="BK156" s="674"/>
      <c r="BL156" s="675"/>
      <c r="BO156" s="149" t="s">
        <v>414</v>
      </c>
      <c r="BP156" s="63" t="s">
        <v>222</v>
      </c>
      <c r="BQ156" s="103" t="s">
        <v>415</v>
      </c>
      <c r="BR156" s="149" t="str">
        <f t="shared" si="3"/>
        <v>003</v>
      </c>
      <c r="BT156" s="137"/>
      <c r="BU156" s="137"/>
    </row>
    <row r="157" spans="1:73" s="117" customFormat="1" ht="15.95" customHeight="1">
      <c r="A157" s="134"/>
      <c r="B157" s="134"/>
      <c r="C157" s="734"/>
      <c r="D157" s="735"/>
      <c r="E157" s="736"/>
      <c r="F157" s="737"/>
      <c r="G157" s="737"/>
      <c r="H157" s="737"/>
      <c r="I157" s="737"/>
      <c r="J157" s="737"/>
      <c r="K157" s="737"/>
      <c r="L157" s="738"/>
      <c r="M157" s="728"/>
      <c r="N157" s="729"/>
      <c r="O157" s="729"/>
      <c r="P157" s="729"/>
      <c r="Q157" s="729"/>
      <c r="R157" s="729"/>
      <c r="S157" s="729"/>
      <c r="T157" s="729"/>
      <c r="U157" s="729"/>
      <c r="V157" s="729"/>
      <c r="W157" s="729"/>
      <c r="X157" s="730"/>
      <c r="Y157" s="731"/>
      <c r="Z157" s="732"/>
      <c r="AA157" s="732"/>
      <c r="AB157" s="732"/>
      <c r="AC157" s="732"/>
      <c r="AD157" s="732"/>
      <c r="AE157" s="732"/>
      <c r="AF157" s="733"/>
      <c r="AG157" s="685" t="str">
        <f t="shared" si="4"/>
        <v/>
      </c>
      <c r="AH157" s="686"/>
      <c r="AI157" s="686"/>
      <c r="AJ157" s="687"/>
      <c r="AK157" s="688"/>
      <c r="AL157" s="689"/>
      <c r="AM157" s="689"/>
      <c r="AN157" s="689"/>
      <c r="AO157" s="689"/>
      <c r="AP157" s="689"/>
      <c r="AQ157" s="689"/>
      <c r="AR157" s="689"/>
      <c r="AS157" s="689"/>
      <c r="AT157" s="689"/>
      <c r="AU157" s="689"/>
      <c r="AV157" s="689"/>
      <c r="AW157" s="689"/>
      <c r="AX157" s="689"/>
      <c r="AY157" s="689"/>
      <c r="AZ157" s="689"/>
      <c r="BA157" s="690"/>
      <c r="BB157" s="667"/>
      <c r="BC157" s="668"/>
      <c r="BD157" s="669"/>
      <c r="BE157" s="725"/>
      <c r="BF157" s="726"/>
      <c r="BG157" s="726"/>
      <c r="BH157" s="726"/>
      <c r="BI157" s="726"/>
      <c r="BJ157" s="726"/>
      <c r="BK157" s="726"/>
      <c r="BL157" s="727"/>
      <c r="BO157" s="149" t="s">
        <v>416</v>
      </c>
      <c r="BP157" s="63" t="s">
        <v>222</v>
      </c>
      <c r="BQ157" s="103" t="s">
        <v>417</v>
      </c>
      <c r="BR157" s="149" t="str">
        <f t="shared" si="3"/>
        <v>004</v>
      </c>
      <c r="BT157" s="137"/>
      <c r="BU157" s="137"/>
    </row>
    <row r="158" spans="1:73" s="117" customFormat="1" ht="15.95" customHeight="1">
      <c r="A158" s="134"/>
      <c r="B158" s="134"/>
      <c r="C158" s="703" t="str">
        <f>IF(M158="","",COUNT($C$7:D157)+1)</f>
        <v/>
      </c>
      <c r="D158" s="704"/>
      <c r="E158" s="709"/>
      <c r="F158" s="710"/>
      <c r="G158" s="710"/>
      <c r="H158" s="710"/>
      <c r="I158" s="710"/>
      <c r="J158" s="710"/>
      <c r="K158" s="710"/>
      <c r="L158" s="711"/>
      <c r="M158" s="718"/>
      <c r="N158" s="719"/>
      <c r="O158" s="719"/>
      <c r="P158" s="719"/>
      <c r="Q158" s="719"/>
      <c r="R158" s="719"/>
      <c r="S158" s="719"/>
      <c r="T158" s="719"/>
      <c r="U158" s="719"/>
      <c r="V158" s="719"/>
      <c r="W158" s="719"/>
      <c r="X158" s="720"/>
      <c r="Y158" s="670"/>
      <c r="Z158" s="671"/>
      <c r="AA158" s="671"/>
      <c r="AB158" s="671"/>
      <c r="AC158" s="671"/>
      <c r="AD158" s="671"/>
      <c r="AE158" s="671"/>
      <c r="AF158" s="721"/>
      <c r="AG158" s="685" t="str">
        <f t="shared" si="4"/>
        <v/>
      </c>
      <c r="AH158" s="686"/>
      <c r="AI158" s="686"/>
      <c r="AJ158" s="687"/>
      <c r="AK158" s="688"/>
      <c r="AL158" s="689"/>
      <c r="AM158" s="689"/>
      <c r="AN158" s="689"/>
      <c r="AO158" s="689"/>
      <c r="AP158" s="689"/>
      <c r="AQ158" s="689"/>
      <c r="AR158" s="689"/>
      <c r="AS158" s="689"/>
      <c r="AT158" s="689"/>
      <c r="AU158" s="689"/>
      <c r="AV158" s="689"/>
      <c r="AW158" s="689"/>
      <c r="AX158" s="689"/>
      <c r="AY158" s="689"/>
      <c r="AZ158" s="689"/>
      <c r="BA158" s="690"/>
      <c r="BB158" s="667"/>
      <c r="BC158" s="668"/>
      <c r="BD158" s="669"/>
      <c r="BE158" s="670"/>
      <c r="BF158" s="671"/>
      <c r="BG158" s="671"/>
      <c r="BH158" s="671"/>
      <c r="BI158" s="671"/>
      <c r="BJ158" s="671"/>
      <c r="BK158" s="671"/>
      <c r="BL158" s="672"/>
      <c r="BN158" s="780" t="s">
        <v>418</v>
      </c>
      <c r="BO158" s="183" t="s">
        <v>419</v>
      </c>
      <c r="BP158" s="184" t="s">
        <v>206</v>
      </c>
      <c r="BQ158" s="184" t="s">
        <v>612</v>
      </c>
      <c r="BR158" s="185" t="str">
        <f t="shared" si="3"/>
        <v>11A</v>
      </c>
      <c r="BT158" s="137"/>
      <c r="BU158" s="137"/>
    </row>
    <row r="159" spans="1:73" s="117" customFormat="1" ht="15.95" customHeight="1">
      <c r="A159" s="134"/>
      <c r="B159" s="134"/>
      <c r="C159" s="705"/>
      <c r="D159" s="706"/>
      <c r="E159" s="712"/>
      <c r="F159" s="713"/>
      <c r="G159" s="713"/>
      <c r="H159" s="713"/>
      <c r="I159" s="713"/>
      <c r="J159" s="713"/>
      <c r="K159" s="713"/>
      <c r="L159" s="714"/>
      <c r="M159" s="679"/>
      <c r="N159" s="680"/>
      <c r="O159" s="680"/>
      <c r="P159" s="680"/>
      <c r="Q159" s="680"/>
      <c r="R159" s="680"/>
      <c r="S159" s="680"/>
      <c r="T159" s="680"/>
      <c r="U159" s="680"/>
      <c r="V159" s="680"/>
      <c r="W159" s="680"/>
      <c r="X159" s="681"/>
      <c r="Y159" s="722"/>
      <c r="Z159" s="723"/>
      <c r="AA159" s="723"/>
      <c r="AB159" s="723"/>
      <c r="AC159" s="723"/>
      <c r="AD159" s="723"/>
      <c r="AE159" s="723"/>
      <c r="AF159" s="724"/>
      <c r="AG159" s="685" t="str">
        <f t="shared" si="4"/>
        <v/>
      </c>
      <c r="AH159" s="686"/>
      <c r="AI159" s="686"/>
      <c r="AJ159" s="687"/>
      <c r="AK159" s="688"/>
      <c r="AL159" s="689"/>
      <c r="AM159" s="689"/>
      <c r="AN159" s="689"/>
      <c r="AO159" s="689"/>
      <c r="AP159" s="689"/>
      <c r="AQ159" s="689"/>
      <c r="AR159" s="689"/>
      <c r="AS159" s="689"/>
      <c r="AT159" s="689"/>
      <c r="AU159" s="689"/>
      <c r="AV159" s="689"/>
      <c r="AW159" s="689"/>
      <c r="AX159" s="689"/>
      <c r="AY159" s="689"/>
      <c r="AZ159" s="689"/>
      <c r="BA159" s="690"/>
      <c r="BB159" s="667"/>
      <c r="BC159" s="668"/>
      <c r="BD159" s="669"/>
      <c r="BE159" s="673"/>
      <c r="BF159" s="674"/>
      <c r="BG159" s="674"/>
      <c r="BH159" s="674"/>
      <c r="BI159" s="674"/>
      <c r="BJ159" s="674"/>
      <c r="BK159" s="674"/>
      <c r="BL159" s="675"/>
      <c r="BN159" s="781"/>
      <c r="BO159" s="184" t="s">
        <v>420</v>
      </c>
      <c r="BP159" s="184" t="s">
        <v>206</v>
      </c>
      <c r="BQ159" s="184" t="s">
        <v>613</v>
      </c>
      <c r="BR159" s="185" t="str">
        <f t="shared" si="3"/>
        <v>21B</v>
      </c>
      <c r="BT159" s="137"/>
      <c r="BU159" s="137"/>
    </row>
    <row r="160" spans="1:73" s="117" customFormat="1" ht="15.95" customHeight="1">
      <c r="A160" s="134"/>
      <c r="B160" s="134"/>
      <c r="C160" s="734"/>
      <c r="D160" s="735"/>
      <c r="E160" s="736"/>
      <c r="F160" s="737"/>
      <c r="G160" s="737"/>
      <c r="H160" s="737"/>
      <c r="I160" s="737"/>
      <c r="J160" s="737"/>
      <c r="K160" s="737"/>
      <c r="L160" s="738"/>
      <c r="M160" s="728"/>
      <c r="N160" s="729"/>
      <c r="O160" s="729"/>
      <c r="P160" s="729"/>
      <c r="Q160" s="729"/>
      <c r="R160" s="729"/>
      <c r="S160" s="729"/>
      <c r="T160" s="729"/>
      <c r="U160" s="729"/>
      <c r="V160" s="729"/>
      <c r="W160" s="729"/>
      <c r="X160" s="730"/>
      <c r="Y160" s="731"/>
      <c r="Z160" s="732"/>
      <c r="AA160" s="732"/>
      <c r="AB160" s="732"/>
      <c r="AC160" s="732"/>
      <c r="AD160" s="732"/>
      <c r="AE160" s="732"/>
      <c r="AF160" s="733"/>
      <c r="AG160" s="685" t="str">
        <f t="shared" si="4"/>
        <v/>
      </c>
      <c r="AH160" s="686"/>
      <c r="AI160" s="686"/>
      <c r="AJ160" s="687"/>
      <c r="AK160" s="688"/>
      <c r="AL160" s="689"/>
      <c r="AM160" s="689"/>
      <c r="AN160" s="689"/>
      <c r="AO160" s="689"/>
      <c r="AP160" s="689"/>
      <c r="AQ160" s="689"/>
      <c r="AR160" s="689"/>
      <c r="AS160" s="689"/>
      <c r="AT160" s="689"/>
      <c r="AU160" s="689"/>
      <c r="AV160" s="689"/>
      <c r="AW160" s="689"/>
      <c r="AX160" s="689"/>
      <c r="AY160" s="689"/>
      <c r="AZ160" s="689"/>
      <c r="BA160" s="690"/>
      <c r="BB160" s="667"/>
      <c r="BC160" s="668"/>
      <c r="BD160" s="669"/>
      <c r="BE160" s="725"/>
      <c r="BF160" s="726"/>
      <c r="BG160" s="726"/>
      <c r="BH160" s="726"/>
      <c r="BI160" s="726"/>
      <c r="BJ160" s="726"/>
      <c r="BK160" s="726"/>
      <c r="BL160" s="727"/>
      <c r="BN160" s="781"/>
      <c r="BO160" s="184" t="s">
        <v>421</v>
      </c>
      <c r="BP160" s="184" t="s">
        <v>206</v>
      </c>
      <c r="BQ160" s="184" t="s">
        <v>614</v>
      </c>
      <c r="BR160" s="185" t="str">
        <f t="shared" si="3"/>
        <v>11C</v>
      </c>
      <c r="BT160" s="137"/>
      <c r="BU160" s="137"/>
    </row>
    <row r="161" spans="1:73" s="117" customFormat="1" ht="15.95" customHeight="1">
      <c r="A161" s="134"/>
      <c r="B161" s="134"/>
      <c r="C161" s="703" t="str">
        <f>IF(M161="","",COUNT($C$7:D160)+1)</f>
        <v/>
      </c>
      <c r="D161" s="704"/>
      <c r="E161" s="709"/>
      <c r="F161" s="710"/>
      <c r="G161" s="710"/>
      <c r="H161" s="710"/>
      <c r="I161" s="710"/>
      <c r="J161" s="710"/>
      <c r="K161" s="710"/>
      <c r="L161" s="711"/>
      <c r="M161" s="718"/>
      <c r="N161" s="719"/>
      <c r="O161" s="719"/>
      <c r="P161" s="719"/>
      <c r="Q161" s="719"/>
      <c r="R161" s="719"/>
      <c r="S161" s="719"/>
      <c r="T161" s="719"/>
      <c r="U161" s="719"/>
      <c r="V161" s="719"/>
      <c r="W161" s="719"/>
      <c r="X161" s="720"/>
      <c r="Y161" s="670"/>
      <c r="Z161" s="671"/>
      <c r="AA161" s="671"/>
      <c r="AB161" s="671"/>
      <c r="AC161" s="671"/>
      <c r="AD161" s="671"/>
      <c r="AE161" s="671"/>
      <c r="AF161" s="721"/>
      <c r="AG161" s="685" t="str">
        <f t="shared" si="4"/>
        <v/>
      </c>
      <c r="AH161" s="686"/>
      <c r="AI161" s="686"/>
      <c r="AJ161" s="687"/>
      <c r="AK161" s="688"/>
      <c r="AL161" s="689"/>
      <c r="AM161" s="689"/>
      <c r="AN161" s="689"/>
      <c r="AO161" s="689"/>
      <c r="AP161" s="689"/>
      <c r="AQ161" s="689"/>
      <c r="AR161" s="689"/>
      <c r="AS161" s="689"/>
      <c r="AT161" s="689"/>
      <c r="AU161" s="689"/>
      <c r="AV161" s="689"/>
      <c r="AW161" s="689"/>
      <c r="AX161" s="689"/>
      <c r="AY161" s="689"/>
      <c r="AZ161" s="689"/>
      <c r="BA161" s="690"/>
      <c r="BB161" s="667"/>
      <c r="BC161" s="668"/>
      <c r="BD161" s="669"/>
      <c r="BE161" s="670"/>
      <c r="BF161" s="671"/>
      <c r="BG161" s="671"/>
      <c r="BH161" s="671"/>
      <c r="BI161" s="671"/>
      <c r="BJ161" s="671"/>
      <c r="BK161" s="671"/>
      <c r="BL161" s="672"/>
      <c r="BN161" s="781"/>
      <c r="BO161" s="184" t="s">
        <v>422</v>
      </c>
      <c r="BP161" s="184" t="s">
        <v>206</v>
      </c>
      <c r="BQ161" s="184" t="s">
        <v>615</v>
      </c>
      <c r="BR161" s="185" t="str">
        <f t="shared" si="3"/>
        <v>21D</v>
      </c>
      <c r="BT161" s="137"/>
      <c r="BU161" s="137"/>
    </row>
    <row r="162" spans="1:73" s="117" customFormat="1" ht="15.95" customHeight="1">
      <c r="A162" s="134"/>
      <c r="B162" s="134"/>
      <c r="C162" s="705"/>
      <c r="D162" s="706"/>
      <c r="E162" s="712"/>
      <c r="F162" s="713"/>
      <c r="G162" s="713"/>
      <c r="H162" s="713"/>
      <c r="I162" s="713"/>
      <c r="J162" s="713"/>
      <c r="K162" s="713"/>
      <c r="L162" s="714"/>
      <c r="M162" s="679"/>
      <c r="N162" s="680"/>
      <c r="O162" s="680"/>
      <c r="P162" s="680"/>
      <c r="Q162" s="680"/>
      <c r="R162" s="680"/>
      <c r="S162" s="680"/>
      <c r="T162" s="680"/>
      <c r="U162" s="680"/>
      <c r="V162" s="680"/>
      <c r="W162" s="680"/>
      <c r="X162" s="681"/>
      <c r="Y162" s="722"/>
      <c r="Z162" s="723"/>
      <c r="AA162" s="723"/>
      <c r="AB162" s="723"/>
      <c r="AC162" s="723"/>
      <c r="AD162" s="723"/>
      <c r="AE162" s="723"/>
      <c r="AF162" s="724"/>
      <c r="AG162" s="685" t="str">
        <f t="shared" si="4"/>
        <v/>
      </c>
      <c r="AH162" s="686"/>
      <c r="AI162" s="686"/>
      <c r="AJ162" s="687"/>
      <c r="AK162" s="688"/>
      <c r="AL162" s="689"/>
      <c r="AM162" s="689"/>
      <c r="AN162" s="689"/>
      <c r="AO162" s="689"/>
      <c r="AP162" s="689"/>
      <c r="AQ162" s="689"/>
      <c r="AR162" s="689"/>
      <c r="AS162" s="689"/>
      <c r="AT162" s="689"/>
      <c r="AU162" s="689"/>
      <c r="AV162" s="689"/>
      <c r="AW162" s="689"/>
      <c r="AX162" s="689"/>
      <c r="AY162" s="689"/>
      <c r="AZ162" s="689"/>
      <c r="BA162" s="690"/>
      <c r="BB162" s="667"/>
      <c r="BC162" s="668"/>
      <c r="BD162" s="669"/>
      <c r="BE162" s="673"/>
      <c r="BF162" s="674"/>
      <c r="BG162" s="674"/>
      <c r="BH162" s="674"/>
      <c r="BI162" s="674"/>
      <c r="BJ162" s="674"/>
      <c r="BK162" s="674"/>
      <c r="BL162" s="675"/>
      <c r="BN162" s="781"/>
      <c r="BO162" s="184" t="s">
        <v>423</v>
      </c>
      <c r="BP162" s="184" t="s">
        <v>206</v>
      </c>
      <c r="BQ162" s="184" t="s">
        <v>616</v>
      </c>
      <c r="BR162" s="185" t="str">
        <f t="shared" si="3"/>
        <v>21E</v>
      </c>
      <c r="BT162" s="137"/>
      <c r="BU162" s="137"/>
    </row>
    <row r="163" spans="1:73" s="117" customFormat="1" ht="15.95" customHeight="1" thickBot="1">
      <c r="A163" s="134"/>
      <c r="B163" s="134"/>
      <c r="C163" s="707"/>
      <c r="D163" s="708"/>
      <c r="E163" s="736"/>
      <c r="F163" s="737"/>
      <c r="G163" s="737"/>
      <c r="H163" s="737"/>
      <c r="I163" s="737"/>
      <c r="J163" s="737"/>
      <c r="K163" s="737"/>
      <c r="L163" s="738"/>
      <c r="M163" s="682"/>
      <c r="N163" s="683"/>
      <c r="O163" s="683"/>
      <c r="P163" s="683"/>
      <c r="Q163" s="683"/>
      <c r="R163" s="683"/>
      <c r="S163" s="683"/>
      <c r="T163" s="683"/>
      <c r="U163" s="683"/>
      <c r="V163" s="683"/>
      <c r="W163" s="683"/>
      <c r="X163" s="684"/>
      <c r="Y163" s="731"/>
      <c r="Z163" s="732"/>
      <c r="AA163" s="732"/>
      <c r="AB163" s="732"/>
      <c r="AC163" s="732"/>
      <c r="AD163" s="732"/>
      <c r="AE163" s="732"/>
      <c r="AF163" s="733"/>
      <c r="AG163" s="685" t="str">
        <f t="shared" si="4"/>
        <v/>
      </c>
      <c r="AH163" s="686"/>
      <c r="AI163" s="686"/>
      <c r="AJ163" s="687"/>
      <c r="AK163" s="697"/>
      <c r="AL163" s="698"/>
      <c r="AM163" s="698"/>
      <c r="AN163" s="698"/>
      <c r="AO163" s="698"/>
      <c r="AP163" s="698"/>
      <c r="AQ163" s="698"/>
      <c r="AR163" s="698"/>
      <c r="AS163" s="698"/>
      <c r="AT163" s="698"/>
      <c r="AU163" s="698"/>
      <c r="AV163" s="698"/>
      <c r="AW163" s="698"/>
      <c r="AX163" s="698"/>
      <c r="AY163" s="698"/>
      <c r="AZ163" s="698"/>
      <c r="BA163" s="699"/>
      <c r="BB163" s="667"/>
      <c r="BC163" s="668"/>
      <c r="BD163" s="669"/>
      <c r="BE163" s="676"/>
      <c r="BF163" s="677"/>
      <c r="BG163" s="677"/>
      <c r="BH163" s="677"/>
      <c r="BI163" s="677"/>
      <c r="BJ163" s="677"/>
      <c r="BK163" s="677"/>
      <c r="BL163" s="678"/>
      <c r="BN163" s="781"/>
      <c r="BO163" s="184" t="s">
        <v>424</v>
      </c>
      <c r="BP163" s="184" t="s">
        <v>206</v>
      </c>
      <c r="BQ163" s="184" t="s">
        <v>617</v>
      </c>
      <c r="BR163" s="185" t="str">
        <f t="shared" si="3"/>
        <v>12A</v>
      </c>
      <c r="BT163" s="137"/>
      <c r="BU163" s="137"/>
    </row>
    <row r="164" spans="1:73" s="117" customFormat="1" ht="15.95" customHeight="1">
      <c r="A164" s="134"/>
      <c r="B164" s="150"/>
      <c r="C164" s="167"/>
      <c r="D164" s="243" t="str">
        <f>D108</f>
        <v>※年齢は、令和5年4月1日時点での年齢とする。</v>
      </c>
      <c r="E164" s="178"/>
      <c r="F164" s="178"/>
      <c r="G164" s="178"/>
      <c r="H164" s="178"/>
      <c r="I164" s="178"/>
      <c r="J164" s="178"/>
      <c r="K164" s="178"/>
      <c r="L164" s="178"/>
      <c r="M164" s="136"/>
      <c r="N164" s="153"/>
      <c r="O164" s="179"/>
      <c r="P164" s="179"/>
      <c r="Q164" s="179"/>
      <c r="R164" s="179"/>
      <c r="S164" s="179"/>
      <c r="T164" s="179"/>
      <c r="U164" s="179"/>
      <c r="V164" s="179"/>
      <c r="W164" s="179"/>
      <c r="X164" s="179"/>
      <c r="Y164" s="153"/>
      <c r="Z164" s="153"/>
      <c r="AA164" s="153"/>
      <c r="AB164" s="153"/>
      <c r="AC164" s="153"/>
      <c r="AD164" s="153"/>
      <c r="AE164" s="153"/>
      <c r="AF164" s="153"/>
      <c r="AG164" s="153"/>
      <c r="AH164" s="153"/>
      <c r="AI164" s="153"/>
      <c r="AJ164" s="153"/>
      <c r="AK164" s="178"/>
      <c r="AL164" s="178"/>
      <c r="AM164" s="178"/>
      <c r="AN164" s="178"/>
      <c r="AO164" s="178"/>
      <c r="AP164" s="178"/>
      <c r="AQ164" s="180"/>
      <c r="AR164" s="180"/>
      <c r="AS164" s="178"/>
      <c r="AT164" s="178"/>
      <c r="AU164" s="178"/>
      <c r="AV164" s="178"/>
      <c r="AW164" s="178"/>
      <c r="AX164" s="178"/>
      <c r="AY164" s="178"/>
      <c r="AZ164" s="181"/>
      <c r="BA164" s="181"/>
      <c r="BB164" s="181"/>
      <c r="BC164" s="181"/>
      <c r="BD164" s="181"/>
      <c r="BE164" s="178"/>
      <c r="BF164" s="178"/>
      <c r="BG164" s="178"/>
      <c r="BH164" s="178"/>
      <c r="BI164" s="178"/>
      <c r="BJ164" s="178"/>
      <c r="BK164" s="178"/>
      <c r="BL164" s="178"/>
      <c r="BN164" s="781"/>
      <c r="BO164" s="184" t="s">
        <v>425</v>
      </c>
      <c r="BP164" s="184" t="s">
        <v>206</v>
      </c>
      <c r="BQ164" s="184" t="s">
        <v>618</v>
      </c>
      <c r="BR164" s="185" t="str">
        <f t="shared" si="3"/>
        <v>22B</v>
      </c>
      <c r="BT164" s="137"/>
      <c r="BU164" s="137"/>
    </row>
    <row r="165" spans="1:73" s="117" customFormat="1" ht="15.95" customHeight="1">
      <c r="A165" s="134"/>
      <c r="B165" s="137"/>
      <c r="C165" s="166"/>
      <c r="D165" s="156"/>
      <c r="E165" s="168"/>
      <c r="F165" s="168"/>
      <c r="G165" s="168"/>
      <c r="H165" s="168"/>
      <c r="I165" s="168"/>
      <c r="J165" s="168"/>
      <c r="K165" s="168"/>
      <c r="L165" s="168"/>
      <c r="M165" s="136"/>
      <c r="N165" s="136"/>
      <c r="O165" s="136"/>
      <c r="P165" s="136"/>
      <c r="Q165" s="136"/>
      <c r="R165" s="136"/>
      <c r="S165" s="163"/>
      <c r="T165" s="163"/>
      <c r="U165" s="163"/>
      <c r="V165" s="163"/>
      <c r="W165" s="163"/>
      <c r="X165" s="163"/>
      <c r="Y165" s="163"/>
      <c r="Z165" s="163"/>
      <c r="AA165" s="163"/>
      <c r="AB165" s="163"/>
      <c r="AC165" s="163"/>
      <c r="AD165" s="163"/>
      <c r="AE165" s="163"/>
      <c r="AF165" s="163"/>
      <c r="AG165" s="163"/>
      <c r="AH165" s="164"/>
      <c r="AI165" s="164"/>
      <c r="AJ165" s="168"/>
      <c r="AK165" s="168"/>
      <c r="AL165" s="168"/>
      <c r="AM165" s="168"/>
      <c r="AN165" s="168"/>
      <c r="AO165" s="168"/>
      <c r="AP165" s="168"/>
      <c r="AQ165" s="164"/>
      <c r="AR165" s="164"/>
      <c r="AS165" s="168"/>
      <c r="AT165" s="168"/>
      <c r="AU165" s="168"/>
      <c r="AV165" s="168"/>
      <c r="AW165" s="168"/>
      <c r="AX165" s="168"/>
      <c r="AY165" s="168"/>
      <c r="AZ165" s="182"/>
      <c r="BA165" s="182"/>
      <c r="BB165" s="182"/>
      <c r="BC165" s="182"/>
      <c r="BD165" s="182"/>
      <c r="BE165" s="168"/>
      <c r="BF165" s="168"/>
      <c r="BG165" s="168"/>
      <c r="BH165" s="168"/>
      <c r="BI165" s="168"/>
      <c r="BJ165" s="168"/>
      <c r="BK165" s="168"/>
      <c r="BL165" s="168"/>
      <c r="BN165" s="781"/>
      <c r="BO165" s="184" t="s">
        <v>426</v>
      </c>
      <c r="BP165" s="184" t="s">
        <v>427</v>
      </c>
      <c r="BQ165" s="184" t="s">
        <v>619</v>
      </c>
      <c r="BR165" s="185" t="str">
        <f t="shared" si="3"/>
        <v>14A</v>
      </c>
      <c r="BT165" s="137"/>
      <c r="BU165" s="137"/>
    </row>
    <row r="166" spans="1:73" s="117" customFormat="1" ht="15.95" customHeight="1">
      <c r="A166" s="134"/>
      <c r="B166" s="137"/>
      <c r="C166" s="166"/>
      <c r="D166" s="167"/>
      <c r="E166" s="168"/>
      <c r="F166" s="168"/>
      <c r="G166" s="168"/>
      <c r="H166" s="168"/>
      <c r="I166" s="168"/>
      <c r="J166" s="168"/>
      <c r="K166" s="168"/>
      <c r="L166" s="168"/>
      <c r="M166" s="136"/>
      <c r="N166" s="136"/>
      <c r="O166" s="136"/>
      <c r="P166" s="136"/>
      <c r="Q166" s="136"/>
      <c r="R166" s="136"/>
      <c r="S166" s="163"/>
      <c r="T166" s="163"/>
      <c r="U166" s="163"/>
      <c r="V166" s="163"/>
      <c r="W166" s="163"/>
      <c r="X166" s="163"/>
      <c r="Y166" s="163"/>
      <c r="Z166" s="163"/>
      <c r="AA166" s="163"/>
      <c r="AB166" s="163"/>
      <c r="AC166" s="163"/>
      <c r="AD166" s="163"/>
      <c r="AE166" s="163"/>
      <c r="AF166" s="163"/>
      <c r="AG166" s="163"/>
      <c r="AH166" s="164"/>
      <c r="AI166" s="164"/>
      <c r="AJ166" s="168"/>
      <c r="AK166" s="168"/>
      <c r="AL166" s="168"/>
      <c r="AM166" s="168"/>
      <c r="AN166" s="168"/>
      <c r="AO166" s="168"/>
      <c r="AP166" s="168"/>
      <c r="AQ166" s="164"/>
      <c r="AR166" s="164"/>
      <c r="AS166" s="168"/>
      <c r="AT166" s="168"/>
      <c r="AU166" s="168"/>
      <c r="AV166" s="168"/>
      <c r="AW166" s="168"/>
      <c r="AX166" s="168"/>
      <c r="AY166" s="168"/>
      <c r="AZ166" s="182"/>
      <c r="BA166" s="182"/>
      <c r="BB166" s="182"/>
      <c r="BC166" s="182"/>
      <c r="BD166" s="182"/>
      <c r="BE166" s="168"/>
      <c r="BF166" s="168"/>
      <c r="BG166" s="168"/>
      <c r="BH166" s="168"/>
      <c r="BI166" s="168"/>
      <c r="BJ166" s="168"/>
      <c r="BK166" s="168"/>
      <c r="BL166" s="168"/>
      <c r="BN166" s="781"/>
      <c r="BO166" s="184" t="s">
        <v>428</v>
      </c>
      <c r="BP166" s="184" t="s">
        <v>427</v>
      </c>
      <c r="BQ166" s="186" t="s">
        <v>620</v>
      </c>
      <c r="BR166" s="185" t="str">
        <f t="shared" si="3"/>
        <v>14B</v>
      </c>
      <c r="BT166" s="137"/>
      <c r="BU166" s="137"/>
    </row>
    <row r="167" spans="1:73" s="117" customFormat="1" ht="15.95" customHeight="1">
      <c r="A167" s="134"/>
      <c r="B167" s="137"/>
      <c r="C167" s="166"/>
      <c r="D167" s="167"/>
      <c r="E167" s="168"/>
      <c r="F167" s="168"/>
      <c r="G167" s="168"/>
      <c r="H167" s="168"/>
      <c r="I167" s="168"/>
      <c r="J167" s="168"/>
      <c r="K167" s="168"/>
      <c r="L167" s="168"/>
      <c r="M167" s="136"/>
      <c r="N167" s="136"/>
      <c r="O167" s="133"/>
      <c r="P167" s="133"/>
      <c r="Q167" s="133"/>
      <c r="R167" s="133"/>
      <c r="S167" s="163"/>
      <c r="T167" s="163"/>
      <c r="U167" s="163"/>
      <c r="V167" s="163"/>
      <c r="W167" s="163"/>
      <c r="X167" s="163"/>
      <c r="Y167" s="163"/>
      <c r="Z167" s="163"/>
      <c r="AA167" s="163"/>
      <c r="AB167" s="163"/>
      <c r="AC167" s="163"/>
      <c r="AD167" s="163"/>
      <c r="AE167" s="163"/>
      <c r="AF167" s="163"/>
      <c r="AG167" s="163"/>
      <c r="AH167" s="164"/>
      <c r="AI167" s="164"/>
      <c r="AJ167" s="168"/>
      <c r="AK167" s="168"/>
      <c r="AL167" s="168"/>
      <c r="AM167" s="168"/>
      <c r="AN167" s="168"/>
      <c r="AO167" s="168"/>
      <c r="AP167" s="168"/>
      <c r="AQ167" s="164"/>
      <c r="AR167" s="164"/>
      <c r="AS167" s="168"/>
      <c r="AT167" s="168"/>
      <c r="AU167" s="168"/>
      <c r="AV167" s="168"/>
      <c r="AW167" s="168"/>
      <c r="AX167" s="168"/>
      <c r="AY167" s="168"/>
      <c r="AZ167" s="182"/>
      <c r="BA167" s="182"/>
      <c r="BB167" s="182"/>
      <c r="BC167" s="182"/>
      <c r="BD167" s="182"/>
      <c r="BE167" s="168"/>
      <c r="BF167" s="168"/>
      <c r="BG167" s="168"/>
      <c r="BH167" s="168"/>
      <c r="BI167" s="168"/>
      <c r="BJ167" s="168"/>
      <c r="BK167" s="168"/>
      <c r="BL167" s="168"/>
      <c r="BN167" s="781"/>
      <c r="BO167" s="184" t="s">
        <v>429</v>
      </c>
      <c r="BP167" s="184" t="s">
        <v>427</v>
      </c>
      <c r="BQ167" s="184" t="s">
        <v>621</v>
      </c>
      <c r="BR167" s="185" t="str">
        <f t="shared" si="3"/>
        <v>14C</v>
      </c>
      <c r="BT167" s="137"/>
      <c r="BU167" s="137"/>
    </row>
    <row r="168" spans="1:73" s="117" customFormat="1" ht="15.95" customHeight="1">
      <c r="A168" s="122"/>
      <c r="B168" s="122"/>
      <c r="C168" s="174"/>
      <c r="D168" s="174"/>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N168" s="781"/>
      <c r="BO168" s="184" t="s">
        <v>430</v>
      </c>
      <c r="BP168" s="184" t="s">
        <v>427</v>
      </c>
      <c r="BQ168" s="184" t="s">
        <v>622</v>
      </c>
      <c r="BR168" s="185" t="str">
        <f t="shared" si="3"/>
        <v>14D</v>
      </c>
      <c r="BT168" s="137"/>
      <c r="BU168" s="137"/>
    </row>
    <row r="169" spans="1:73" s="117" customFormat="1" ht="15.95" customHeight="1">
      <c r="A169" s="117" t="s">
        <v>230</v>
      </c>
      <c r="C169" s="119"/>
      <c r="D169" s="119"/>
      <c r="E169" s="111"/>
      <c r="F169" s="111"/>
      <c r="G169" s="111"/>
      <c r="H169" s="111"/>
      <c r="I169" s="111"/>
      <c r="J169" s="111"/>
      <c r="K169" s="111"/>
      <c r="L169" s="111"/>
      <c r="M169" s="109"/>
      <c r="N169" s="109"/>
      <c r="O169" s="109"/>
      <c r="P169" s="109"/>
      <c r="Q169" s="109"/>
      <c r="R169" s="769" t="s">
        <v>231</v>
      </c>
      <c r="S169" s="770"/>
      <c r="T169" s="770"/>
      <c r="U169" s="770"/>
      <c r="V169" s="770"/>
      <c r="W169" s="770"/>
      <c r="X169" s="770"/>
      <c r="Y169" s="771"/>
      <c r="Z169" s="769">
        <f>Z1</f>
        <v>0</v>
      </c>
      <c r="AA169" s="770"/>
      <c r="AB169" s="770"/>
      <c r="AC169" s="770"/>
      <c r="AD169" s="770"/>
      <c r="AE169" s="770"/>
      <c r="AF169" s="770"/>
      <c r="AG169" s="771"/>
      <c r="AH169" s="112"/>
      <c r="AI169" s="112"/>
      <c r="AJ169" s="772" t="s">
        <v>232</v>
      </c>
      <c r="AK169" s="773"/>
      <c r="AL169" s="773"/>
      <c r="AM169" s="773"/>
      <c r="AN169" s="773"/>
      <c r="AO169" s="773"/>
      <c r="AP169" s="773"/>
      <c r="AQ169" s="774"/>
      <c r="AR169" s="775" t="str">
        <f>AS1</f>
        <v>霧島工務店株式会社</v>
      </c>
      <c r="AS169" s="776"/>
      <c r="AT169" s="776"/>
      <c r="AU169" s="776"/>
      <c r="AV169" s="776"/>
      <c r="AW169" s="776"/>
      <c r="AX169" s="776"/>
      <c r="AY169" s="776"/>
      <c r="AZ169" s="776"/>
      <c r="BA169" s="776"/>
      <c r="BB169" s="776"/>
      <c r="BC169" s="776"/>
      <c r="BD169" s="776"/>
      <c r="BE169" s="776"/>
      <c r="BF169" s="776"/>
      <c r="BG169" s="777"/>
      <c r="BH169" s="173"/>
      <c r="BI169" s="778" t="s">
        <v>431</v>
      </c>
      <c r="BJ169" s="778"/>
      <c r="BK169" s="778"/>
      <c r="BL169" s="778"/>
      <c r="BN169" s="781"/>
      <c r="BO169" s="184" t="s">
        <v>432</v>
      </c>
      <c r="BP169" s="184" t="s">
        <v>427</v>
      </c>
      <c r="BQ169" s="184" t="s">
        <v>623</v>
      </c>
      <c r="BR169" s="185" t="str">
        <f t="shared" si="3"/>
        <v>15A</v>
      </c>
    </row>
    <row r="170" spans="1:73" s="117" customFormat="1" ht="15.95" customHeight="1">
      <c r="A170" s="118"/>
      <c r="B170" s="118"/>
      <c r="C170" s="174"/>
      <c r="D170" s="174"/>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c r="BI170" s="120"/>
      <c r="BJ170" s="120"/>
      <c r="BK170" s="120"/>
      <c r="BL170" s="120"/>
      <c r="BN170" s="781"/>
      <c r="BO170" s="184" t="s">
        <v>433</v>
      </c>
      <c r="BP170" s="184" t="s">
        <v>207</v>
      </c>
      <c r="BQ170" s="184" t="s">
        <v>624</v>
      </c>
      <c r="BR170" s="185" t="str">
        <f t="shared" si="3"/>
        <v>16B</v>
      </c>
    </row>
    <row r="171" spans="1:73" s="117" customFormat="1" ht="15.95" customHeight="1">
      <c r="A171" s="122"/>
      <c r="B171" s="123"/>
      <c r="C171" s="779" t="s">
        <v>235</v>
      </c>
      <c r="D171" s="779"/>
      <c r="E171" s="779"/>
      <c r="F171" s="779"/>
      <c r="G171" s="779"/>
      <c r="H171" s="779"/>
      <c r="I171" s="779"/>
      <c r="J171" s="779"/>
      <c r="K171" s="779"/>
      <c r="L171" s="779"/>
      <c r="M171" s="779"/>
      <c r="N171" s="779"/>
      <c r="O171" s="779"/>
      <c r="P171" s="779"/>
      <c r="Q171" s="779"/>
      <c r="R171" s="779"/>
      <c r="S171" s="779"/>
      <c r="T171" s="779"/>
      <c r="U171" s="779"/>
      <c r="V171" s="779"/>
      <c r="W171" s="779"/>
      <c r="X171" s="779"/>
      <c r="Y171" s="779"/>
      <c r="Z171" s="779"/>
      <c r="AA171" s="779"/>
      <c r="AB171" s="779"/>
      <c r="AC171" s="779"/>
      <c r="AD171" s="779"/>
      <c r="AE171" s="779"/>
      <c r="AF171" s="779"/>
      <c r="AG171" s="779"/>
      <c r="AH171" s="779"/>
      <c r="AI171" s="779"/>
      <c r="AJ171" s="779"/>
      <c r="AK171" s="779"/>
      <c r="AL171" s="779"/>
      <c r="AM171" s="779"/>
      <c r="AN171" s="779"/>
      <c r="AO171" s="779"/>
      <c r="AP171" s="779"/>
      <c r="AQ171" s="779"/>
      <c r="AR171" s="779"/>
      <c r="AS171" s="779"/>
      <c r="AT171" s="779"/>
      <c r="AU171" s="779"/>
      <c r="AV171" s="779"/>
      <c r="AW171" s="779"/>
      <c r="AX171" s="779"/>
      <c r="AY171" s="779"/>
      <c r="AZ171" s="779"/>
      <c r="BA171" s="779"/>
      <c r="BB171" s="779"/>
      <c r="BC171" s="779"/>
      <c r="BD171" s="779"/>
      <c r="BE171" s="779"/>
      <c r="BF171" s="779"/>
      <c r="BG171" s="779"/>
      <c r="BH171" s="779"/>
      <c r="BI171" s="779"/>
      <c r="BJ171" s="779"/>
      <c r="BK171" s="779"/>
      <c r="BL171" s="779"/>
      <c r="BN171" s="781"/>
      <c r="BO171" s="184" t="s">
        <v>434</v>
      </c>
      <c r="BP171" s="184" t="s">
        <v>207</v>
      </c>
      <c r="BQ171" s="184" t="s">
        <v>625</v>
      </c>
      <c r="BR171" s="185" t="str">
        <f t="shared" ref="BR171:BR223" si="5">IF(BO171="","",BO171)</f>
        <v>26B</v>
      </c>
    </row>
    <row r="172" spans="1:73" s="117" customFormat="1" ht="15.95" customHeight="1" thickBot="1">
      <c r="A172" s="122"/>
      <c r="B172" s="123"/>
      <c r="C172" s="176"/>
      <c r="D172" s="176"/>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N172" s="781"/>
      <c r="BO172" s="184" t="s">
        <v>435</v>
      </c>
      <c r="BP172" s="184" t="s">
        <v>207</v>
      </c>
      <c r="BQ172" s="184" t="s">
        <v>626</v>
      </c>
      <c r="BR172" s="185" t="str">
        <f t="shared" si="5"/>
        <v>15B</v>
      </c>
    </row>
    <row r="173" spans="1:73" s="117" customFormat="1" ht="15.95" customHeight="1">
      <c r="A173" s="134"/>
      <c r="B173" s="134"/>
      <c r="C173" s="751" t="s">
        <v>3</v>
      </c>
      <c r="D173" s="752"/>
      <c r="E173" s="755" t="s">
        <v>238</v>
      </c>
      <c r="F173" s="756"/>
      <c r="G173" s="756"/>
      <c r="H173" s="756"/>
      <c r="I173" s="756"/>
      <c r="J173" s="756"/>
      <c r="K173" s="756"/>
      <c r="L173" s="757"/>
      <c r="M173" s="761" t="s">
        <v>239</v>
      </c>
      <c r="N173" s="762"/>
      <c r="O173" s="762"/>
      <c r="P173" s="762"/>
      <c r="Q173" s="762"/>
      <c r="R173" s="762"/>
      <c r="S173" s="762"/>
      <c r="T173" s="762"/>
      <c r="U173" s="762"/>
      <c r="V173" s="762"/>
      <c r="W173" s="762"/>
      <c r="X173" s="763"/>
      <c r="Y173" s="761" t="s">
        <v>240</v>
      </c>
      <c r="Z173" s="762"/>
      <c r="AA173" s="762"/>
      <c r="AB173" s="762"/>
      <c r="AC173" s="762"/>
      <c r="AD173" s="762"/>
      <c r="AE173" s="762"/>
      <c r="AF173" s="763"/>
      <c r="AG173" s="745" t="s">
        <v>241</v>
      </c>
      <c r="AH173" s="746"/>
      <c r="AI173" s="746"/>
      <c r="AJ173" s="767"/>
      <c r="AK173" s="745" t="s">
        <v>242</v>
      </c>
      <c r="AL173" s="746"/>
      <c r="AM173" s="746"/>
      <c r="AN173" s="746"/>
      <c r="AO173" s="746"/>
      <c r="AP173" s="746"/>
      <c r="AQ173" s="746"/>
      <c r="AR173" s="746"/>
      <c r="AS173" s="746"/>
      <c r="AT173" s="746"/>
      <c r="AU173" s="746"/>
      <c r="AV173" s="746"/>
      <c r="AW173" s="746"/>
      <c r="AX173" s="746"/>
      <c r="AY173" s="746"/>
      <c r="AZ173" s="746"/>
      <c r="BA173" s="767"/>
      <c r="BB173" s="739" t="s">
        <v>243</v>
      </c>
      <c r="BC173" s="740"/>
      <c r="BD173" s="741"/>
      <c r="BE173" s="745" t="s">
        <v>305</v>
      </c>
      <c r="BF173" s="746"/>
      <c r="BG173" s="746"/>
      <c r="BH173" s="746"/>
      <c r="BI173" s="746"/>
      <c r="BJ173" s="746"/>
      <c r="BK173" s="746"/>
      <c r="BL173" s="747"/>
      <c r="BN173" s="781"/>
      <c r="BO173" s="184" t="s">
        <v>436</v>
      </c>
      <c r="BP173" s="184" t="s">
        <v>207</v>
      </c>
      <c r="BQ173" s="184" t="s">
        <v>627</v>
      </c>
      <c r="BR173" s="185" t="str">
        <f t="shared" si="5"/>
        <v>25B</v>
      </c>
    </row>
    <row r="174" spans="1:73" s="117" customFormat="1" ht="15.95" customHeight="1">
      <c r="A174" s="134"/>
      <c r="B174" s="134"/>
      <c r="C174" s="753"/>
      <c r="D174" s="754"/>
      <c r="E174" s="758"/>
      <c r="F174" s="759"/>
      <c r="G174" s="759"/>
      <c r="H174" s="759"/>
      <c r="I174" s="759"/>
      <c r="J174" s="759"/>
      <c r="K174" s="759"/>
      <c r="L174" s="760"/>
      <c r="M174" s="764"/>
      <c r="N174" s="765"/>
      <c r="O174" s="765"/>
      <c r="P174" s="765"/>
      <c r="Q174" s="765"/>
      <c r="R174" s="765"/>
      <c r="S174" s="765"/>
      <c r="T174" s="765"/>
      <c r="U174" s="765"/>
      <c r="V174" s="765"/>
      <c r="W174" s="765"/>
      <c r="X174" s="766"/>
      <c r="Y174" s="764"/>
      <c r="Z174" s="765"/>
      <c r="AA174" s="765"/>
      <c r="AB174" s="765"/>
      <c r="AC174" s="765"/>
      <c r="AD174" s="765"/>
      <c r="AE174" s="765"/>
      <c r="AF174" s="766"/>
      <c r="AG174" s="748"/>
      <c r="AH174" s="749"/>
      <c r="AI174" s="749"/>
      <c r="AJ174" s="768"/>
      <c r="AK174" s="748"/>
      <c r="AL174" s="749"/>
      <c r="AM174" s="749"/>
      <c r="AN174" s="749"/>
      <c r="AO174" s="749"/>
      <c r="AP174" s="749"/>
      <c r="AQ174" s="749"/>
      <c r="AR174" s="749"/>
      <c r="AS174" s="749"/>
      <c r="AT174" s="749"/>
      <c r="AU174" s="749"/>
      <c r="AV174" s="749"/>
      <c r="AW174" s="749"/>
      <c r="AX174" s="749"/>
      <c r="AY174" s="749"/>
      <c r="AZ174" s="749"/>
      <c r="BA174" s="768"/>
      <c r="BB174" s="742"/>
      <c r="BC174" s="743"/>
      <c r="BD174" s="744"/>
      <c r="BE174" s="748"/>
      <c r="BF174" s="749"/>
      <c r="BG174" s="749"/>
      <c r="BH174" s="749"/>
      <c r="BI174" s="749"/>
      <c r="BJ174" s="749"/>
      <c r="BK174" s="749"/>
      <c r="BL174" s="750"/>
      <c r="BN174" s="781"/>
      <c r="BO174" s="184" t="s">
        <v>437</v>
      </c>
      <c r="BP174" s="184" t="s">
        <v>207</v>
      </c>
      <c r="BQ174" s="184" t="s">
        <v>628</v>
      </c>
      <c r="BR174" s="185" t="str">
        <f t="shared" si="5"/>
        <v>17A</v>
      </c>
    </row>
    <row r="175" spans="1:73" s="117" customFormat="1" ht="15.95" customHeight="1">
      <c r="A175" s="134"/>
      <c r="B175" s="134"/>
      <c r="C175" s="703" t="str">
        <f>IF(M175="","",COUNT($C$7:D174)+1)</f>
        <v/>
      </c>
      <c r="D175" s="704"/>
      <c r="E175" s="709"/>
      <c r="F175" s="710"/>
      <c r="G175" s="710"/>
      <c r="H175" s="710"/>
      <c r="I175" s="710"/>
      <c r="J175" s="710"/>
      <c r="K175" s="710"/>
      <c r="L175" s="711"/>
      <c r="M175" s="718"/>
      <c r="N175" s="719"/>
      <c r="O175" s="719"/>
      <c r="P175" s="719"/>
      <c r="Q175" s="719"/>
      <c r="R175" s="719"/>
      <c r="S175" s="719"/>
      <c r="T175" s="719"/>
      <c r="U175" s="719"/>
      <c r="V175" s="719"/>
      <c r="W175" s="719"/>
      <c r="X175" s="720"/>
      <c r="Y175" s="670"/>
      <c r="Z175" s="671"/>
      <c r="AA175" s="671"/>
      <c r="AB175" s="671"/>
      <c r="AC175" s="671"/>
      <c r="AD175" s="671"/>
      <c r="AE175" s="671"/>
      <c r="AF175" s="721"/>
      <c r="AG175" s="685" t="str">
        <f t="shared" ref="AG175:AG219" si="6">IF(OR(ISNA(VLOOKUP(AK175,$BQ$42:$BR$223,2,FALSE)),AK175=0,AK175="",AK175="",AK175=" ",AK175="　"),"",VLOOKUP(AK175,$BQ$42:$BR$223,2,FALSE))</f>
        <v/>
      </c>
      <c r="AH175" s="686"/>
      <c r="AI175" s="686"/>
      <c r="AJ175" s="687"/>
      <c r="AK175" s="688"/>
      <c r="AL175" s="689"/>
      <c r="AM175" s="689"/>
      <c r="AN175" s="689"/>
      <c r="AO175" s="689"/>
      <c r="AP175" s="689"/>
      <c r="AQ175" s="689"/>
      <c r="AR175" s="689"/>
      <c r="AS175" s="689"/>
      <c r="AT175" s="689"/>
      <c r="AU175" s="689"/>
      <c r="AV175" s="689"/>
      <c r="AW175" s="689"/>
      <c r="AX175" s="689"/>
      <c r="AY175" s="689"/>
      <c r="AZ175" s="689"/>
      <c r="BA175" s="690"/>
      <c r="BB175" s="667"/>
      <c r="BC175" s="668"/>
      <c r="BD175" s="669"/>
      <c r="BE175" s="670"/>
      <c r="BF175" s="671"/>
      <c r="BG175" s="671"/>
      <c r="BH175" s="671"/>
      <c r="BI175" s="671"/>
      <c r="BJ175" s="671"/>
      <c r="BK175" s="671"/>
      <c r="BL175" s="672"/>
      <c r="BN175" s="781"/>
      <c r="BO175" s="184" t="s">
        <v>438</v>
      </c>
      <c r="BP175" s="184" t="s">
        <v>207</v>
      </c>
      <c r="BQ175" s="184" t="s">
        <v>629</v>
      </c>
      <c r="BR175" s="185" t="str">
        <f t="shared" si="5"/>
        <v>27A</v>
      </c>
    </row>
    <row r="176" spans="1:73" s="117" customFormat="1" ht="15.95" customHeight="1">
      <c r="A176" s="134"/>
      <c r="B176" s="134"/>
      <c r="C176" s="705"/>
      <c r="D176" s="706"/>
      <c r="E176" s="712"/>
      <c r="F176" s="713"/>
      <c r="G176" s="713"/>
      <c r="H176" s="713"/>
      <c r="I176" s="713"/>
      <c r="J176" s="713"/>
      <c r="K176" s="713"/>
      <c r="L176" s="714"/>
      <c r="M176" s="679"/>
      <c r="N176" s="680"/>
      <c r="O176" s="680"/>
      <c r="P176" s="680"/>
      <c r="Q176" s="680"/>
      <c r="R176" s="680"/>
      <c r="S176" s="680"/>
      <c r="T176" s="680"/>
      <c r="U176" s="680"/>
      <c r="V176" s="680"/>
      <c r="W176" s="680"/>
      <c r="X176" s="681"/>
      <c r="Y176" s="722"/>
      <c r="Z176" s="723"/>
      <c r="AA176" s="723"/>
      <c r="AB176" s="723"/>
      <c r="AC176" s="723"/>
      <c r="AD176" s="723"/>
      <c r="AE176" s="723"/>
      <c r="AF176" s="724"/>
      <c r="AG176" s="685" t="str">
        <f t="shared" si="6"/>
        <v/>
      </c>
      <c r="AH176" s="686"/>
      <c r="AI176" s="686"/>
      <c r="AJ176" s="687"/>
      <c r="AK176" s="688"/>
      <c r="AL176" s="689"/>
      <c r="AM176" s="689"/>
      <c r="AN176" s="689"/>
      <c r="AO176" s="689"/>
      <c r="AP176" s="689"/>
      <c r="AQ176" s="689"/>
      <c r="AR176" s="689"/>
      <c r="AS176" s="689"/>
      <c r="AT176" s="689"/>
      <c r="AU176" s="689"/>
      <c r="AV176" s="689"/>
      <c r="AW176" s="689"/>
      <c r="AX176" s="689"/>
      <c r="AY176" s="689"/>
      <c r="AZ176" s="689"/>
      <c r="BA176" s="690"/>
      <c r="BB176" s="667"/>
      <c r="BC176" s="668"/>
      <c r="BD176" s="669"/>
      <c r="BE176" s="673"/>
      <c r="BF176" s="674"/>
      <c r="BG176" s="674"/>
      <c r="BH176" s="674"/>
      <c r="BI176" s="674"/>
      <c r="BJ176" s="674"/>
      <c r="BK176" s="674"/>
      <c r="BL176" s="675"/>
      <c r="BN176" s="781"/>
      <c r="BO176" s="184" t="s">
        <v>439</v>
      </c>
      <c r="BP176" s="184" t="s">
        <v>207</v>
      </c>
      <c r="BQ176" s="184" t="s">
        <v>630</v>
      </c>
      <c r="BR176" s="185" t="str">
        <f t="shared" si="5"/>
        <v>16C</v>
      </c>
    </row>
    <row r="177" spans="1:70" s="117" customFormat="1" ht="15.95" customHeight="1">
      <c r="A177" s="134"/>
      <c r="B177" s="134"/>
      <c r="C177" s="734"/>
      <c r="D177" s="735"/>
      <c r="E177" s="736"/>
      <c r="F177" s="737"/>
      <c r="G177" s="737"/>
      <c r="H177" s="737"/>
      <c r="I177" s="737"/>
      <c r="J177" s="737"/>
      <c r="K177" s="737"/>
      <c r="L177" s="738"/>
      <c r="M177" s="728"/>
      <c r="N177" s="729"/>
      <c r="O177" s="729"/>
      <c r="P177" s="729"/>
      <c r="Q177" s="729"/>
      <c r="R177" s="729"/>
      <c r="S177" s="729"/>
      <c r="T177" s="729"/>
      <c r="U177" s="729"/>
      <c r="V177" s="729"/>
      <c r="W177" s="729"/>
      <c r="X177" s="730"/>
      <c r="Y177" s="731"/>
      <c r="Z177" s="732"/>
      <c r="AA177" s="732"/>
      <c r="AB177" s="732"/>
      <c r="AC177" s="732"/>
      <c r="AD177" s="732"/>
      <c r="AE177" s="732"/>
      <c r="AF177" s="733"/>
      <c r="AG177" s="685" t="str">
        <f t="shared" si="6"/>
        <v/>
      </c>
      <c r="AH177" s="686"/>
      <c r="AI177" s="686"/>
      <c r="AJ177" s="687"/>
      <c r="AK177" s="688"/>
      <c r="AL177" s="689"/>
      <c r="AM177" s="689"/>
      <c r="AN177" s="689"/>
      <c r="AO177" s="689"/>
      <c r="AP177" s="689"/>
      <c r="AQ177" s="689"/>
      <c r="AR177" s="689"/>
      <c r="AS177" s="689"/>
      <c r="AT177" s="689"/>
      <c r="AU177" s="689"/>
      <c r="AV177" s="689"/>
      <c r="AW177" s="689"/>
      <c r="AX177" s="689"/>
      <c r="AY177" s="689"/>
      <c r="AZ177" s="689"/>
      <c r="BA177" s="690"/>
      <c r="BB177" s="667"/>
      <c r="BC177" s="668"/>
      <c r="BD177" s="669"/>
      <c r="BE177" s="725"/>
      <c r="BF177" s="726"/>
      <c r="BG177" s="726"/>
      <c r="BH177" s="726"/>
      <c r="BI177" s="726"/>
      <c r="BJ177" s="726"/>
      <c r="BK177" s="726"/>
      <c r="BL177" s="727"/>
      <c r="BN177" s="781"/>
      <c r="BO177" s="184" t="s">
        <v>440</v>
      </c>
      <c r="BP177" s="184" t="s">
        <v>207</v>
      </c>
      <c r="BQ177" s="184" t="s">
        <v>631</v>
      </c>
      <c r="BR177" s="185" t="str">
        <f t="shared" si="5"/>
        <v>26C</v>
      </c>
    </row>
    <row r="178" spans="1:70" s="117" customFormat="1" ht="15.95" customHeight="1">
      <c r="A178" s="134"/>
      <c r="B178" s="134"/>
      <c r="C178" s="703" t="str">
        <f>IF(M178="","",COUNT($C$7:D177)+1)</f>
        <v/>
      </c>
      <c r="D178" s="704"/>
      <c r="E178" s="709"/>
      <c r="F178" s="710"/>
      <c r="G178" s="710"/>
      <c r="H178" s="710"/>
      <c r="I178" s="710"/>
      <c r="J178" s="710"/>
      <c r="K178" s="710"/>
      <c r="L178" s="711"/>
      <c r="M178" s="718"/>
      <c r="N178" s="719"/>
      <c r="O178" s="719"/>
      <c r="P178" s="719"/>
      <c r="Q178" s="719"/>
      <c r="R178" s="719"/>
      <c r="S178" s="719"/>
      <c r="T178" s="719"/>
      <c r="U178" s="719"/>
      <c r="V178" s="719"/>
      <c r="W178" s="719"/>
      <c r="X178" s="720"/>
      <c r="Y178" s="670"/>
      <c r="Z178" s="671"/>
      <c r="AA178" s="671"/>
      <c r="AB178" s="671"/>
      <c r="AC178" s="671"/>
      <c r="AD178" s="671"/>
      <c r="AE178" s="671"/>
      <c r="AF178" s="721"/>
      <c r="AG178" s="685" t="str">
        <f t="shared" si="6"/>
        <v/>
      </c>
      <c r="AH178" s="686"/>
      <c r="AI178" s="686"/>
      <c r="AJ178" s="687"/>
      <c r="AK178" s="688"/>
      <c r="AL178" s="689"/>
      <c r="AM178" s="689"/>
      <c r="AN178" s="689"/>
      <c r="AO178" s="689"/>
      <c r="AP178" s="689"/>
      <c r="AQ178" s="689"/>
      <c r="AR178" s="689"/>
      <c r="AS178" s="689"/>
      <c r="AT178" s="689"/>
      <c r="AU178" s="689"/>
      <c r="AV178" s="689"/>
      <c r="AW178" s="689"/>
      <c r="AX178" s="689"/>
      <c r="AY178" s="689"/>
      <c r="AZ178" s="689"/>
      <c r="BA178" s="690"/>
      <c r="BB178" s="667"/>
      <c r="BC178" s="668"/>
      <c r="BD178" s="669"/>
      <c r="BE178" s="670"/>
      <c r="BF178" s="671"/>
      <c r="BG178" s="671"/>
      <c r="BH178" s="671"/>
      <c r="BI178" s="671"/>
      <c r="BJ178" s="671"/>
      <c r="BK178" s="671"/>
      <c r="BL178" s="672"/>
      <c r="BN178" s="782"/>
      <c r="BO178" s="184" t="s">
        <v>441</v>
      </c>
      <c r="BP178" s="184"/>
      <c r="BQ178" s="184" t="s">
        <v>632</v>
      </c>
      <c r="BR178" s="185" t="str">
        <f t="shared" si="5"/>
        <v>06A</v>
      </c>
    </row>
    <row r="179" spans="1:70" s="117" customFormat="1" ht="15.95" customHeight="1">
      <c r="A179" s="134"/>
      <c r="B179" s="134"/>
      <c r="C179" s="705"/>
      <c r="D179" s="706"/>
      <c r="E179" s="712"/>
      <c r="F179" s="713"/>
      <c r="G179" s="713"/>
      <c r="H179" s="713"/>
      <c r="I179" s="713"/>
      <c r="J179" s="713"/>
      <c r="K179" s="713"/>
      <c r="L179" s="714"/>
      <c r="M179" s="679"/>
      <c r="N179" s="680"/>
      <c r="O179" s="680"/>
      <c r="P179" s="680"/>
      <c r="Q179" s="680"/>
      <c r="R179" s="680"/>
      <c r="S179" s="680"/>
      <c r="T179" s="680"/>
      <c r="U179" s="680"/>
      <c r="V179" s="680"/>
      <c r="W179" s="680"/>
      <c r="X179" s="681"/>
      <c r="Y179" s="722"/>
      <c r="Z179" s="723"/>
      <c r="AA179" s="723"/>
      <c r="AB179" s="723"/>
      <c r="AC179" s="723"/>
      <c r="AD179" s="723"/>
      <c r="AE179" s="723"/>
      <c r="AF179" s="724"/>
      <c r="AG179" s="685" t="str">
        <f t="shared" si="6"/>
        <v/>
      </c>
      <c r="AH179" s="686"/>
      <c r="AI179" s="686"/>
      <c r="AJ179" s="687"/>
      <c r="AK179" s="688"/>
      <c r="AL179" s="689"/>
      <c r="AM179" s="689"/>
      <c r="AN179" s="689"/>
      <c r="AO179" s="689"/>
      <c r="AP179" s="689"/>
      <c r="AQ179" s="689"/>
      <c r="AR179" s="689"/>
      <c r="AS179" s="689"/>
      <c r="AT179" s="689"/>
      <c r="AU179" s="689"/>
      <c r="AV179" s="689"/>
      <c r="AW179" s="689"/>
      <c r="AX179" s="689"/>
      <c r="AY179" s="689"/>
      <c r="AZ179" s="689"/>
      <c r="BA179" s="690"/>
      <c r="BB179" s="667"/>
      <c r="BC179" s="668"/>
      <c r="BD179" s="669"/>
      <c r="BE179" s="673"/>
      <c r="BF179" s="674"/>
      <c r="BG179" s="674"/>
      <c r="BH179" s="674"/>
      <c r="BI179" s="674"/>
      <c r="BJ179" s="674"/>
      <c r="BK179" s="674"/>
      <c r="BL179" s="675"/>
      <c r="BO179" s="185" t="s">
        <v>442</v>
      </c>
      <c r="BP179" s="184"/>
      <c r="BQ179" s="184" t="s">
        <v>443</v>
      </c>
      <c r="BR179" s="185" t="str">
        <f t="shared" si="5"/>
        <v>040</v>
      </c>
    </row>
    <row r="180" spans="1:70" s="117" customFormat="1" ht="15.95" customHeight="1">
      <c r="A180" s="134"/>
      <c r="B180" s="134"/>
      <c r="C180" s="734"/>
      <c r="D180" s="735"/>
      <c r="E180" s="736"/>
      <c r="F180" s="737"/>
      <c r="G180" s="737"/>
      <c r="H180" s="737"/>
      <c r="I180" s="737"/>
      <c r="J180" s="737"/>
      <c r="K180" s="737"/>
      <c r="L180" s="738"/>
      <c r="M180" s="728"/>
      <c r="N180" s="729"/>
      <c r="O180" s="729"/>
      <c r="P180" s="729"/>
      <c r="Q180" s="729"/>
      <c r="R180" s="729"/>
      <c r="S180" s="729"/>
      <c r="T180" s="729"/>
      <c r="U180" s="729"/>
      <c r="V180" s="729"/>
      <c r="W180" s="729"/>
      <c r="X180" s="730"/>
      <c r="Y180" s="731"/>
      <c r="Z180" s="732"/>
      <c r="AA180" s="732"/>
      <c r="AB180" s="732"/>
      <c r="AC180" s="732"/>
      <c r="AD180" s="732"/>
      <c r="AE180" s="732"/>
      <c r="AF180" s="733"/>
      <c r="AG180" s="685" t="str">
        <f t="shared" si="6"/>
        <v/>
      </c>
      <c r="AH180" s="686"/>
      <c r="AI180" s="686"/>
      <c r="AJ180" s="687"/>
      <c r="AK180" s="688"/>
      <c r="AL180" s="689"/>
      <c r="AM180" s="689"/>
      <c r="AN180" s="689"/>
      <c r="AO180" s="689"/>
      <c r="AP180" s="689"/>
      <c r="AQ180" s="689"/>
      <c r="AR180" s="689"/>
      <c r="AS180" s="689"/>
      <c r="AT180" s="689"/>
      <c r="AU180" s="689"/>
      <c r="AV180" s="689"/>
      <c r="AW180" s="689"/>
      <c r="AX180" s="689"/>
      <c r="AY180" s="689"/>
      <c r="AZ180" s="689"/>
      <c r="BA180" s="690"/>
      <c r="BB180" s="667"/>
      <c r="BC180" s="668"/>
      <c r="BD180" s="669"/>
      <c r="BE180" s="725"/>
      <c r="BF180" s="726"/>
      <c r="BG180" s="726"/>
      <c r="BH180" s="726"/>
      <c r="BI180" s="726"/>
      <c r="BJ180" s="726"/>
      <c r="BK180" s="726"/>
      <c r="BL180" s="727"/>
      <c r="BO180" s="185" t="s">
        <v>444</v>
      </c>
      <c r="BP180" s="184"/>
      <c r="BQ180" s="184" t="s">
        <v>633</v>
      </c>
      <c r="BR180" s="185" t="str">
        <f t="shared" si="5"/>
        <v>060</v>
      </c>
    </row>
    <row r="181" spans="1:70" s="117" customFormat="1" ht="15.95" customHeight="1">
      <c r="A181" s="134"/>
      <c r="B181" s="134"/>
      <c r="C181" s="703" t="str">
        <f>IF(M181="","",COUNT($C$7:D180)+1)</f>
        <v/>
      </c>
      <c r="D181" s="704"/>
      <c r="E181" s="709"/>
      <c r="F181" s="710"/>
      <c r="G181" s="710"/>
      <c r="H181" s="710"/>
      <c r="I181" s="710"/>
      <c r="J181" s="710"/>
      <c r="K181" s="710"/>
      <c r="L181" s="711"/>
      <c r="M181" s="718"/>
      <c r="N181" s="719"/>
      <c r="O181" s="719"/>
      <c r="P181" s="719"/>
      <c r="Q181" s="719"/>
      <c r="R181" s="719"/>
      <c r="S181" s="719"/>
      <c r="T181" s="719"/>
      <c r="U181" s="719"/>
      <c r="V181" s="719"/>
      <c r="W181" s="719"/>
      <c r="X181" s="720"/>
      <c r="Y181" s="670"/>
      <c r="Z181" s="671"/>
      <c r="AA181" s="671"/>
      <c r="AB181" s="671"/>
      <c r="AC181" s="671"/>
      <c r="AD181" s="671"/>
      <c r="AE181" s="671"/>
      <c r="AF181" s="721"/>
      <c r="AG181" s="685" t="str">
        <f t="shared" si="6"/>
        <v/>
      </c>
      <c r="AH181" s="686"/>
      <c r="AI181" s="686"/>
      <c r="AJ181" s="687"/>
      <c r="AK181" s="688"/>
      <c r="AL181" s="689"/>
      <c r="AM181" s="689"/>
      <c r="AN181" s="689"/>
      <c r="AO181" s="689"/>
      <c r="AP181" s="689"/>
      <c r="AQ181" s="689"/>
      <c r="AR181" s="689"/>
      <c r="AS181" s="689"/>
      <c r="AT181" s="689"/>
      <c r="AU181" s="689"/>
      <c r="AV181" s="689"/>
      <c r="AW181" s="689"/>
      <c r="AX181" s="689"/>
      <c r="AY181" s="689"/>
      <c r="AZ181" s="689"/>
      <c r="BA181" s="690"/>
      <c r="BB181" s="667"/>
      <c r="BC181" s="668"/>
      <c r="BD181" s="669"/>
      <c r="BE181" s="670"/>
      <c r="BF181" s="671"/>
      <c r="BG181" s="671"/>
      <c r="BH181" s="671"/>
      <c r="BI181" s="671"/>
      <c r="BJ181" s="671"/>
      <c r="BK181" s="671"/>
      <c r="BL181" s="672"/>
      <c r="BO181" s="187" t="s">
        <v>445</v>
      </c>
      <c r="BP181" s="188"/>
      <c r="BQ181" s="188" t="s">
        <v>446</v>
      </c>
      <c r="BR181" s="187" t="str">
        <f t="shared" si="5"/>
        <v>099</v>
      </c>
    </row>
    <row r="182" spans="1:70" s="117" customFormat="1" ht="15.95" customHeight="1">
      <c r="A182" s="134"/>
      <c r="B182" s="134"/>
      <c r="C182" s="705"/>
      <c r="D182" s="706"/>
      <c r="E182" s="712"/>
      <c r="F182" s="713"/>
      <c r="G182" s="713"/>
      <c r="H182" s="713"/>
      <c r="I182" s="713"/>
      <c r="J182" s="713"/>
      <c r="K182" s="713"/>
      <c r="L182" s="714"/>
      <c r="M182" s="679"/>
      <c r="N182" s="680"/>
      <c r="O182" s="680"/>
      <c r="P182" s="680"/>
      <c r="Q182" s="680"/>
      <c r="R182" s="680"/>
      <c r="S182" s="680"/>
      <c r="T182" s="680"/>
      <c r="U182" s="680"/>
      <c r="V182" s="680"/>
      <c r="W182" s="680"/>
      <c r="X182" s="681"/>
      <c r="Y182" s="722"/>
      <c r="Z182" s="723"/>
      <c r="AA182" s="723"/>
      <c r="AB182" s="723"/>
      <c r="AC182" s="723"/>
      <c r="AD182" s="723"/>
      <c r="AE182" s="723"/>
      <c r="AF182" s="724"/>
      <c r="AG182" s="685" t="str">
        <f t="shared" si="6"/>
        <v/>
      </c>
      <c r="AH182" s="686"/>
      <c r="AI182" s="686"/>
      <c r="AJ182" s="687"/>
      <c r="AK182" s="688"/>
      <c r="AL182" s="689"/>
      <c r="AM182" s="689"/>
      <c r="AN182" s="689"/>
      <c r="AO182" s="689"/>
      <c r="AP182" s="689"/>
      <c r="AQ182" s="689"/>
      <c r="AR182" s="689"/>
      <c r="AS182" s="689"/>
      <c r="AT182" s="689"/>
      <c r="AU182" s="689"/>
      <c r="AV182" s="689"/>
      <c r="AW182" s="689"/>
      <c r="AX182" s="689"/>
      <c r="AY182" s="689"/>
      <c r="AZ182" s="689"/>
      <c r="BA182" s="690"/>
      <c r="BB182" s="667"/>
      <c r="BC182" s="668"/>
      <c r="BD182" s="669"/>
      <c r="BE182" s="673"/>
      <c r="BF182" s="674"/>
      <c r="BG182" s="674"/>
      <c r="BH182" s="674"/>
      <c r="BI182" s="674"/>
      <c r="BJ182" s="674"/>
      <c r="BK182" s="674"/>
      <c r="BL182" s="675"/>
      <c r="BO182" s="149">
        <v>901</v>
      </c>
      <c r="BP182" s="63"/>
      <c r="BQ182" s="103" t="s">
        <v>447</v>
      </c>
      <c r="BR182" s="149">
        <f t="shared" si="5"/>
        <v>901</v>
      </c>
    </row>
    <row r="183" spans="1:70" s="117" customFormat="1" ht="15.95" customHeight="1">
      <c r="A183" s="134"/>
      <c r="B183" s="134"/>
      <c r="C183" s="734"/>
      <c r="D183" s="735"/>
      <c r="E183" s="736"/>
      <c r="F183" s="737"/>
      <c r="G183" s="737"/>
      <c r="H183" s="737"/>
      <c r="I183" s="737"/>
      <c r="J183" s="737"/>
      <c r="K183" s="737"/>
      <c r="L183" s="738"/>
      <c r="M183" s="728"/>
      <c r="N183" s="729"/>
      <c r="O183" s="729"/>
      <c r="P183" s="729"/>
      <c r="Q183" s="729"/>
      <c r="R183" s="729"/>
      <c r="S183" s="729"/>
      <c r="T183" s="729"/>
      <c r="U183" s="729"/>
      <c r="V183" s="729"/>
      <c r="W183" s="729"/>
      <c r="X183" s="730"/>
      <c r="Y183" s="731"/>
      <c r="Z183" s="732"/>
      <c r="AA183" s="732"/>
      <c r="AB183" s="732"/>
      <c r="AC183" s="732"/>
      <c r="AD183" s="732"/>
      <c r="AE183" s="732"/>
      <c r="AF183" s="733"/>
      <c r="AG183" s="685" t="str">
        <f t="shared" si="6"/>
        <v/>
      </c>
      <c r="AH183" s="686"/>
      <c r="AI183" s="686"/>
      <c r="AJ183" s="687"/>
      <c r="AK183" s="688"/>
      <c r="AL183" s="689"/>
      <c r="AM183" s="689"/>
      <c r="AN183" s="689"/>
      <c r="AO183" s="689"/>
      <c r="AP183" s="689"/>
      <c r="AQ183" s="689"/>
      <c r="AR183" s="689"/>
      <c r="AS183" s="689"/>
      <c r="AT183" s="689"/>
      <c r="AU183" s="689"/>
      <c r="AV183" s="689"/>
      <c r="AW183" s="689"/>
      <c r="AX183" s="689"/>
      <c r="AY183" s="689"/>
      <c r="AZ183" s="689"/>
      <c r="BA183" s="690"/>
      <c r="BB183" s="667"/>
      <c r="BC183" s="668"/>
      <c r="BD183" s="669"/>
      <c r="BE183" s="725"/>
      <c r="BF183" s="726"/>
      <c r="BG183" s="726"/>
      <c r="BH183" s="726"/>
      <c r="BI183" s="726"/>
      <c r="BJ183" s="726"/>
      <c r="BK183" s="726"/>
      <c r="BL183" s="727"/>
      <c r="BO183" s="149">
        <v>902</v>
      </c>
      <c r="BP183" s="63"/>
      <c r="BQ183" s="103" t="s">
        <v>448</v>
      </c>
      <c r="BR183" s="149">
        <f t="shared" si="5"/>
        <v>902</v>
      </c>
    </row>
    <row r="184" spans="1:70" s="117" customFormat="1" ht="15.95" customHeight="1">
      <c r="A184" s="134"/>
      <c r="B184" s="134"/>
      <c r="C184" s="703" t="str">
        <f>IF(M184="","",COUNT($C$7:D183)+1)</f>
        <v/>
      </c>
      <c r="D184" s="704"/>
      <c r="E184" s="709"/>
      <c r="F184" s="710"/>
      <c r="G184" s="710"/>
      <c r="H184" s="710"/>
      <c r="I184" s="710"/>
      <c r="J184" s="710"/>
      <c r="K184" s="710"/>
      <c r="L184" s="711"/>
      <c r="M184" s="718"/>
      <c r="N184" s="719"/>
      <c r="O184" s="719"/>
      <c r="P184" s="719"/>
      <c r="Q184" s="719"/>
      <c r="R184" s="719"/>
      <c r="S184" s="719"/>
      <c r="T184" s="719"/>
      <c r="U184" s="719"/>
      <c r="V184" s="719"/>
      <c r="W184" s="719"/>
      <c r="X184" s="720"/>
      <c r="Y184" s="670"/>
      <c r="Z184" s="671"/>
      <c r="AA184" s="671"/>
      <c r="AB184" s="671"/>
      <c r="AC184" s="671"/>
      <c r="AD184" s="671"/>
      <c r="AE184" s="671"/>
      <c r="AF184" s="721"/>
      <c r="AG184" s="685" t="str">
        <f t="shared" si="6"/>
        <v/>
      </c>
      <c r="AH184" s="686"/>
      <c r="AI184" s="686"/>
      <c r="AJ184" s="687"/>
      <c r="AK184" s="688"/>
      <c r="AL184" s="689"/>
      <c r="AM184" s="689"/>
      <c r="AN184" s="689"/>
      <c r="AO184" s="689"/>
      <c r="AP184" s="689"/>
      <c r="AQ184" s="689"/>
      <c r="AR184" s="689"/>
      <c r="AS184" s="689"/>
      <c r="AT184" s="689"/>
      <c r="AU184" s="689"/>
      <c r="AV184" s="689"/>
      <c r="AW184" s="689"/>
      <c r="AX184" s="689"/>
      <c r="AY184" s="689"/>
      <c r="AZ184" s="689"/>
      <c r="BA184" s="690"/>
      <c r="BB184" s="667"/>
      <c r="BC184" s="668"/>
      <c r="BD184" s="669"/>
      <c r="BE184" s="670"/>
      <c r="BF184" s="671"/>
      <c r="BG184" s="671"/>
      <c r="BH184" s="671"/>
      <c r="BI184" s="671"/>
      <c r="BJ184" s="671"/>
      <c r="BK184" s="671"/>
      <c r="BL184" s="672"/>
      <c r="BO184" s="149">
        <v>903</v>
      </c>
      <c r="BP184" s="63"/>
      <c r="BQ184" s="103" t="s">
        <v>449</v>
      </c>
      <c r="BR184" s="149">
        <f t="shared" si="5"/>
        <v>903</v>
      </c>
    </row>
    <row r="185" spans="1:70" s="117" customFormat="1" ht="15.95" customHeight="1">
      <c r="A185" s="134"/>
      <c r="B185" s="134"/>
      <c r="C185" s="705"/>
      <c r="D185" s="706"/>
      <c r="E185" s="712"/>
      <c r="F185" s="713"/>
      <c r="G185" s="713"/>
      <c r="H185" s="713"/>
      <c r="I185" s="713"/>
      <c r="J185" s="713"/>
      <c r="K185" s="713"/>
      <c r="L185" s="714"/>
      <c r="M185" s="679"/>
      <c r="N185" s="680"/>
      <c r="O185" s="680"/>
      <c r="P185" s="680"/>
      <c r="Q185" s="680"/>
      <c r="R185" s="680"/>
      <c r="S185" s="680"/>
      <c r="T185" s="680"/>
      <c r="U185" s="680"/>
      <c r="V185" s="680"/>
      <c r="W185" s="680"/>
      <c r="X185" s="681"/>
      <c r="Y185" s="722"/>
      <c r="Z185" s="723"/>
      <c r="AA185" s="723"/>
      <c r="AB185" s="723"/>
      <c r="AC185" s="723"/>
      <c r="AD185" s="723"/>
      <c r="AE185" s="723"/>
      <c r="AF185" s="724"/>
      <c r="AG185" s="685" t="str">
        <f t="shared" si="6"/>
        <v/>
      </c>
      <c r="AH185" s="686"/>
      <c r="AI185" s="686"/>
      <c r="AJ185" s="687"/>
      <c r="AK185" s="688"/>
      <c r="AL185" s="689"/>
      <c r="AM185" s="689"/>
      <c r="AN185" s="689"/>
      <c r="AO185" s="689"/>
      <c r="AP185" s="689"/>
      <c r="AQ185" s="689"/>
      <c r="AR185" s="689"/>
      <c r="AS185" s="689"/>
      <c r="AT185" s="689"/>
      <c r="AU185" s="689"/>
      <c r="AV185" s="689"/>
      <c r="AW185" s="689"/>
      <c r="AX185" s="689"/>
      <c r="AY185" s="689"/>
      <c r="AZ185" s="689"/>
      <c r="BA185" s="690"/>
      <c r="BB185" s="667"/>
      <c r="BC185" s="668"/>
      <c r="BD185" s="669"/>
      <c r="BE185" s="673"/>
      <c r="BF185" s="674"/>
      <c r="BG185" s="674"/>
      <c r="BH185" s="674"/>
      <c r="BI185" s="674"/>
      <c r="BJ185" s="674"/>
      <c r="BK185" s="674"/>
      <c r="BL185" s="675"/>
      <c r="BO185" s="149">
        <v>904</v>
      </c>
      <c r="BP185" s="63"/>
      <c r="BQ185" s="103" t="s">
        <v>450</v>
      </c>
      <c r="BR185" s="149">
        <f t="shared" si="5"/>
        <v>904</v>
      </c>
    </row>
    <row r="186" spans="1:70" s="117" customFormat="1" ht="15.95" customHeight="1">
      <c r="A186" s="134"/>
      <c r="B186" s="134"/>
      <c r="C186" s="734"/>
      <c r="D186" s="735"/>
      <c r="E186" s="736"/>
      <c r="F186" s="737"/>
      <c r="G186" s="737"/>
      <c r="H186" s="737"/>
      <c r="I186" s="737"/>
      <c r="J186" s="737"/>
      <c r="K186" s="737"/>
      <c r="L186" s="738"/>
      <c r="M186" s="728"/>
      <c r="N186" s="729"/>
      <c r="O186" s="729"/>
      <c r="P186" s="729"/>
      <c r="Q186" s="729"/>
      <c r="R186" s="729"/>
      <c r="S186" s="729"/>
      <c r="T186" s="729"/>
      <c r="U186" s="729"/>
      <c r="V186" s="729"/>
      <c r="W186" s="729"/>
      <c r="X186" s="730"/>
      <c r="Y186" s="731"/>
      <c r="Z186" s="732"/>
      <c r="AA186" s="732"/>
      <c r="AB186" s="732"/>
      <c r="AC186" s="732"/>
      <c r="AD186" s="732"/>
      <c r="AE186" s="732"/>
      <c r="AF186" s="733"/>
      <c r="AG186" s="685" t="str">
        <f t="shared" si="6"/>
        <v/>
      </c>
      <c r="AH186" s="686"/>
      <c r="AI186" s="686"/>
      <c r="AJ186" s="687"/>
      <c r="AK186" s="688"/>
      <c r="AL186" s="689"/>
      <c r="AM186" s="689"/>
      <c r="AN186" s="689"/>
      <c r="AO186" s="689"/>
      <c r="AP186" s="689"/>
      <c r="AQ186" s="689"/>
      <c r="AR186" s="689"/>
      <c r="AS186" s="689"/>
      <c r="AT186" s="689"/>
      <c r="AU186" s="689"/>
      <c r="AV186" s="689"/>
      <c r="AW186" s="689"/>
      <c r="AX186" s="689"/>
      <c r="AY186" s="689"/>
      <c r="AZ186" s="689"/>
      <c r="BA186" s="690"/>
      <c r="BB186" s="667"/>
      <c r="BC186" s="668"/>
      <c r="BD186" s="669"/>
      <c r="BE186" s="725"/>
      <c r="BF186" s="726"/>
      <c r="BG186" s="726"/>
      <c r="BH186" s="726"/>
      <c r="BI186" s="726"/>
      <c r="BJ186" s="726"/>
      <c r="BK186" s="726"/>
      <c r="BL186" s="727"/>
      <c r="BO186" s="149">
        <v>905</v>
      </c>
      <c r="BP186" s="63"/>
      <c r="BQ186" s="103" t="s">
        <v>451</v>
      </c>
      <c r="BR186" s="149">
        <f t="shared" si="5"/>
        <v>905</v>
      </c>
    </row>
    <row r="187" spans="1:70" s="117" customFormat="1" ht="15.95" customHeight="1">
      <c r="A187" s="134"/>
      <c r="B187" s="134"/>
      <c r="C187" s="703" t="str">
        <f>IF(M187="","",COUNT($C$7:D186)+1)</f>
        <v/>
      </c>
      <c r="D187" s="704"/>
      <c r="E187" s="709"/>
      <c r="F187" s="710"/>
      <c r="G187" s="710"/>
      <c r="H187" s="710"/>
      <c r="I187" s="710"/>
      <c r="J187" s="710"/>
      <c r="K187" s="710"/>
      <c r="L187" s="711"/>
      <c r="M187" s="718"/>
      <c r="N187" s="719"/>
      <c r="O187" s="719"/>
      <c r="P187" s="719"/>
      <c r="Q187" s="719"/>
      <c r="R187" s="719"/>
      <c r="S187" s="719"/>
      <c r="T187" s="719"/>
      <c r="U187" s="719"/>
      <c r="V187" s="719"/>
      <c r="W187" s="719"/>
      <c r="X187" s="720"/>
      <c r="Y187" s="670"/>
      <c r="Z187" s="671"/>
      <c r="AA187" s="671"/>
      <c r="AB187" s="671"/>
      <c r="AC187" s="671"/>
      <c r="AD187" s="671"/>
      <c r="AE187" s="671"/>
      <c r="AF187" s="721"/>
      <c r="AG187" s="685" t="str">
        <f t="shared" si="6"/>
        <v/>
      </c>
      <c r="AH187" s="686"/>
      <c r="AI187" s="686"/>
      <c r="AJ187" s="687"/>
      <c r="AK187" s="688"/>
      <c r="AL187" s="689"/>
      <c r="AM187" s="689"/>
      <c r="AN187" s="689"/>
      <c r="AO187" s="689"/>
      <c r="AP187" s="689"/>
      <c r="AQ187" s="689"/>
      <c r="AR187" s="689"/>
      <c r="AS187" s="689"/>
      <c r="AT187" s="689"/>
      <c r="AU187" s="689"/>
      <c r="AV187" s="689"/>
      <c r="AW187" s="689"/>
      <c r="AX187" s="689"/>
      <c r="AY187" s="689"/>
      <c r="AZ187" s="689"/>
      <c r="BA187" s="690"/>
      <c r="BB187" s="667"/>
      <c r="BC187" s="668"/>
      <c r="BD187" s="669"/>
      <c r="BE187" s="670"/>
      <c r="BF187" s="671"/>
      <c r="BG187" s="671"/>
      <c r="BH187" s="671"/>
      <c r="BI187" s="671"/>
      <c r="BJ187" s="671"/>
      <c r="BK187" s="671"/>
      <c r="BL187" s="672"/>
      <c r="BO187" s="149">
        <v>906</v>
      </c>
      <c r="BP187" s="63"/>
      <c r="BQ187" s="103" t="s">
        <v>452</v>
      </c>
      <c r="BR187" s="149">
        <f t="shared" si="5"/>
        <v>906</v>
      </c>
    </row>
    <row r="188" spans="1:70" s="117" customFormat="1" ht="15.95" customHeight="1">
      <c r="A188" s="134"/>
      <c r="B188" s="134"/>
      <c r="C188" s="705"/>
      <c r="D188" s="706"/>
      <c r="E188" s="712"/>
      <c r="F188" s="713"/>
      <c r="G188" s="713"/>
      <c r="H188" s="713"/>
      <c r="I188" s="713"/>
      <c r="J188" s="713"/>
      <c r="K188" s="713"/>
      <c r="L188" s="714"/>
      <c r="M188" s="679"/>
      <c r="N188" s="680"/>
      <c r="O188" s="680"/>
      <c r="P188" s="680"/>
      <c r="Q188" s="680"/>
      <c r="R188" s="680"/>
      <c r="S188" s="680"/>
      <c r="T188" s="680"/>
      <c r="U188" s="680"/>
      <c r="V188" s="680"/>
      <c r="W188" s="680"/>
      <c r="X188" s="681"/>
      <c r="Y188" s="722"/>
      <c r="Z188" s="723"/>
      <c r="AA188" s="723"/>
      <c r="AB188" s="723"/>
      <c r="AC188" s="723"/>
      <c r="AD188" s="723"/>
      <c r="AE188" s="723"/>
      <c r="AF188" s="724"/>
      <c r="AG188" s="685" t="str">
        <f t="shared" si="6"/>
        <v/>
      </c>
      <c r="AH188" s="686"/>
      <c r="AI188" s="686"/>
      <c r="AJ188" s="687"/>
      <c r="AK188" s="688"/>
      <c r="AL188" s="689"/>
      <c r="AM188" s="689"/>
      <c r="AN188" s="689"/>
      <c r="AO188" s="689"/>
      <c r="AP188" s="689"/>
      <c r="AQ188" s="689"/>
      <c r="AR188" s="689"/>
      <c r="AS188" s="689"/>
      <c r="AT188" s="689"/>
      <c r="AU188" s="689"/>
      <c r="AV188" s="689"/>
      <c r="AW188" s="689"/>
      <c r="AX188" s="689"/>
      <c r="AY188" s="689"/>
      <c r="AZ188" s="689"/>
      <c r="BA188" s="690"/>
      <c r="BB188" s="667"/>
      <c r="BC188" s="668"/>
      <c r="BD188" s="669"/>
      <c r="BE188" s="673"/>
      <c r="BF188" s="674"/>
      <c r="BG188" s="674"/>
      <c r="BH188" s="674"/>
      <c r="BI188" s="674"/>
      <c r="BJ188" s="674"/>
      <c r="BK188" s="674"/>
      <c r="BL188" s="675"/>
      <c r="BO188" s="149">
        <v>907</v>
      </c>
      <c r="BP188" s="63"/>
      <c r="BQ188" s="103" t="s">
        <v>453</v>
      </c>
      <c r="BR188" s="149">
        <f t="shared" si="5"/>
        <v>907</v>
      </c>
    </row>
    <row r="189" spans="1:70" s="117" customFormat="1" ht="15.95" customHeight="1">
      <c r="A189" s="134"/>
      <c r="B189" s="134"/>
      <c r="C189" s="734"/>
      <c r="D189" s="735"/>
      <c r="E189" s="736"/>
      <c r="F189" s="737"/>
      <c r="G189" s="737"/>
      <c r="H189" s="737"/>
      <c r="I189" s="737"/>
      <c r="J189" s="737"/>
      <c r="K189" s="737"/>
      <c r="L189" s="738"/>
      <c r="M189" s="728"/>
      <c r="N189" s="729"/>
      <c r="O189" s="729"/>
      <c r="P189" s="729"/>
      <c r="Q189" s="729"/>
      <c r="R189" s="729"/>
      <c r="S189" s="729"/>
      <c r="T189" s="729"/>
      <c r="U189" s="729"/>
      <c r="V189" s="729"/>
      <c r="W189" s="729"/>
      <c r="X189" s="730"/>
      <c r="Y189" s="731"/>
      <c r="Z189" s="732"/>
      <c r="AA189" s="732"/>
      <c r="AB189" s="732"/>
      <c r="AC189" s="732"/>
      <c r="AD189" s="732"/>
      <c r="AE189" s="732"/>
      <c r="AF189" s="733"/>
      <c r="AG189" s="685" t="str">
        <f t="shared" si="6"/>
        <v/>
      </c>
      <c r="AH189" s="686"/>
      <c r="AI189" s="686"/>
      <c r="AJ189" s="687"/>
      <c r="AK189" s="688"/>
      <c r="AL189" s="689"/>
      <c r="AM189" s="689"/>
      <c r="AN189" s="689"/>
      <c r="AO189" s="689"/>
      <c r="AP189" s="689"/>
      <c r="AQ189" s="689"/>
      <c r="AR189" s="689"/>
      <c r="AS189" s="689"/>
      <c r="AT189" s="689"/>
      <c r="AU189" s="689"/>
      <c r="AV189" s="689"/>
      <c r="AW189" s="689"/>
      <c r="AX189" s="689"/>
      <c r="AY189" s="689"/>
      <c r="AZ189" s="689"/>
      <c r="BA189" s="690"/>
      <c r="BB189" s="667"/>
      <c r="BC189" s="668"/>
      <c r="BD189" s="669"/>
      <c r="BE189" s="725"/>
      <c r="BF189" s="726"/>
      <c r="BG189" s="726"/>
      <c r="BH189" s="726"/>
      <c r="BI189" s="726"/>
      <c r="BJ189" s="726"/>
      <c r="BK189" s="726"/>
      <c r="BL189" s="727"/>
      <c r="BO189" s="149">
        <v>908</v>
      </c>
      <c r="BP189" s="63"/>
      <c r="BQ189" s="103" t="s">
        <v>454</v>
      </c>
      <c r="BR189" s="149">
        <f t="shared" si="5"/>
        <v>908</v>
      </c>
    </row>
    <row r="190" spans="1:70" s="117" customFormat="1" ht="15.95" customHeight="1">
      <c r="A190" s="134"/>
      <c r="B190" s="134"/>
      <c r="C190" s="703" t="str">
        <f>IF(M190="","",COUNT($C$7:D189)+1)</f>
        <v/>
      </c>
      <c r="D190" s="704"/>
      <c r="E190" s="709"/>
      <c r="F190" s="710"/>
      <c r="G190" s="710"/>
      <c r="H190" s="710"/>
      <c r="I190" s="710"/>
      <c r="J190" s="710"/>
      <c r="K190" s="710"/>
      <c r="L190" s="711"/>
      <c r="M190" s="718"/>
      <c r="N190" s="719"/>
      <c r="O190" s="719"/>
      <c r="P190" s="719"/>
      <c r="Q190" s="719"/>
      <c r="R190" s="719"/>
      <c r="S190" s="719"/>
      <c r="T190" s="719"/>
      <c r="U190" s="719"/>
      <c r="V190" s="719"/>
      <c r="W190" s="719"/>
      <c r="X190" s="720"/>
      <c r="Y190" s="670"/>
      <c r="Z190" s="671"/>
      <c r="AA190" s="671"/>
      <c r="AB190" s="671"/>
      <c r="AC190" s="671"/>
      <c r="AD190" s="671"/>
      <c r="AE190" s="671"/>
      <c r="AF190" s="721"/>
      <c r="AG190" s="685" t="str">
        <f t="shared" si="6"/>
        <v/>
      </c>
      <c r="AH190" s="686"/>
      <c r="AI190" s="686"/>
      <c r="AJ190" s="687"/>
      <c r="AK190" s="688"/>
      <c r="AL190" s="689"/>
      <c r="AM190" s="689"/>
      <c r="AN190" s="689"/>
      <c r="AO190" s="689"/>
      <c r="AP190" s="689"/>
      <c r="AQ190" s="689"/>
      <c r="AR190" s="689"/>
      <c r="AS190" s="689"/>
      <c r="AT190" s="689"/>
      <c r="AU190" s="689"/>
      <c r="AV190" s="689"/>
      <c r="AW190" s="689"/>
      <c r="AX190" s="689"/>
      <c r="AY190" s="689"/>
      <c r="AZ190" s="689"/>
      <c r="BA190" s="690"/>
      <c r="BB190" s="667"/>
      <c r="BC190" s="668"/>
      <c r="BD190" s="669"/>
      <c r="BE190" s="670"/>
      <c r="BF190" s="671"/>
      <c r="BG190" s="671"/>
      <c r="BH190" s="671"/>
      <c r="BI190" s="671"/>
      <c r="BJ190" s="671"/>
      <c r="BK190" s="671"/>
      <c r="BL190" s="672"/>
      <c r="BO190" s="149">
        <v>909</v>
      </c>
      <c r="BP190" s="63"/>
      <c r="BQ190" s="103" t="s">
        <v>455</v>
      </c>
      <c r="BR190" s="149">
        <f t="shared" si="5"/>
        <v>909</v>
      </c>
    </row>
    <row r="191" spans="1:70" s="117" customFormat="1" ht="15.95" customHeight="1">
      <c r="A191" s="134"/>
      <c r="B191" s="134"/>
      <c r="C191" s="705"/>
      <c r="D191" s="706"/>
      <c r="E191" s="712"/>
      <c r="F191" s="713"/>
      <c r="G191" s="713"/>
      <c r="H191" s="713"/>
      <c r="I191" s="713"/>
      <c r="J191" s="713"/>
      <c r="K191" s="713"/>
      <c r="L191" s="714"/>
      <c r="M191" s="679"/>
      <c r="N191" s="680"/>
      <c r="O191" s="680"/>
      <c r="P191" s="680"/>
      <c r="Q191" s="680"/>
      <c r="R191" s="680"/>
      <c r="S191" s="680"/>
      <c r="T191" s="680"/>
      <c r="U191" s="680"/>
      <c r="V191" s="680"/>
      <c r="W191" s="680"/>
      <c r="X191" s="681"/>
      <c r="Y191" s="722"/>
      <c r="Z191" s="723"/>
      <c r="AA191" s="723"/>
      <c r="AB191" s="723"/>
      <c r="AC191" s="723"/>
      <c r="AD191" s="723"/>
      <c r="AE191" s="723"/>
      <c r="AF191" s="724"/>
      <c r="AG191" s="685" t="str">
        <f t="shared" si="6"/>
        <v/>
      </c>
      <c r="AH191" s="686"/>
      <c r="AI191" s="686"/>
      <c r="AJ191" s="687"/>
      <c r="AK191" s="688"/>
      <c r="AL191" s="689"/>
      <c r="AM191" s="689"/>
      <c r="AN191" s="689"/>
      <c r="AO191" s="689"/>
      <c r="AP191" s="689"/>
      <c r="AQ191" s="689"/>
      <c r="AR191" s="689"/>
      <c r="AS191" s="689"/>
      <c r="AT191" s="689"/>
      <c r="AU191" s="689"/>
      <c r="AV191" s="689"/>
      <c r="AW191" s="689"/>
      <c r="AX191" s="689"/>
      <c r="AY191" s="689"/>
      <c r="AZ191" s="689"/>
      <c r="BA191" s="690"/>
      <c r="BB191" s="667"/>
      <c r="BC191" s="668"/>
      <c r="BD191" s="669"/>
      <c r="BE191" s="673"/>
      <c r="BF191" s="674"/>
      <c r="BG191" s="674"/>
      <c r="BH191" s="674"/>
      <c r="BI191" s="674"/>
      <c r="BJ191" s="674"/>
      <c r="BK191" s="674"/>
      <c r="BL191" s="675"/>
      <c r="BO191" s="149">
        <v>910</v>
      </c>
      <c r="BP191" s="63"/>
      <c r="BQ191" s="103" t="s">
        <v>456</v>
      </c>
      <c r="BR191" s="149">
        <f t="shared" si="5"/>
        <v>910</v>
      </c>
    </row>
    <row r="192" spans="1:70" s="117" customFormat="1" ht="15.95" customHeight="1">
      <c r="A192" s="134"/>
      <c r="B192" s="134"/>
      <c r="C192" s="734"/>
      <c r="D192" s="735"/>
      <c r="E192" s="736"/>
      <c r="F192" s="737"/>
      <c r="G192" s="737"/>
      <c r="H192" s="737"/>
      <c r="I192" s="737"/>
      <c r="J192" s="737"/>
      <c r="K192" s="737"/>
      <c r="L192" s="738"/>
      <c r="M192" s="728"/>
      <c r="N192" s="729"/>
      <c r="O192" s="729"/>
      <c r="P192" s="729"/>
      <c r="Q192" s="729"/>
      <c r="R192" s="729"/>
      <c r="S192" s="729"/>
      <c r="T192" s="729"/>
      <c r="U192" s="729"/>
      <c r="V192" s="729"/>
      <c r="W192" s="729"/>
      <c r="X192" s="730"/>
      <c r="Y192" s="731"/>
      <c r="Z192" s="732"/>
      <c r="AA192" s="732"/>
      <c r="AB192" s="732"/>
      <c r="AC192" s="732"/>
      <c r="AD192" s="732"/>
      <c r="AE192" s="732"/>
      <c r="AF192" s="733"/>
      <c r="AG192" s="685" t="str">
        <f t="shared" si="6"/>
        <v/>
      </c>
      <c r="AH192" s="686"/>
      <c r="AI192" s="686"/>
      <c r="AJ192" s="687"/>
      <c r="AK192" s="688"/>
      <c r="AL192" s="689"/>
      <c r="AM192" s="689"/>
      <c r="AN192" s="689"/>
      <c r="AO192" s="689"/>
      <c r="AP192" s="689"/>
      <c r="AQ192" s="689"/>
      <c r="AR192" s="689"/>
      <c r="AS192" s="689"/>
      <c r="AT192" s="689"/>
      <c r="AU192" s="689"/>
      <c r="AV192" s="689"/>
      <c r="AW192" s="689"/>
      <c r="AX192" s="689"/>
      <c r="AY192" s="689"/>
      <c r="AZ192" s="689"/>
      <c r="BA192" s="690"/>
      <c r="BB192" s="667"/>
      <c r="BC192" s="668"/>
      <c r="BD192" s="669"/>
      <c r="BE192" s="725"/>
      <c r="BF192" s="726"/>
      <c r="BG192" s="726"/>
      <c r="BH192" s="726"/>
      <c r="BI192" s="726"/>
      <c r="BJ192" s="726"/>
      <c r="BK192" s="726"/>
      <c r="BL192" s="727"/>
      <c r="BO192" s="149">
        <v>911</v>
      </c>
      <c r="BP192" s="63"/>
      <c r="BQ192" s="103" t="s">
        <v>457</v>
      </c>
      <c r="BR192" s="149">
        <f t="shared" si="5"/>
        <v>911</v>
      </c>
    </row>
    <row r="193" spans="1:70" s="117" customFormat="1" ht="15.95" customHeight="1">
      <c r="A193" s="134"/>
      <c r="B193" s="134"/>
      <c r="C193" s="703" t="str">
        <f>IF(M193="","",COUNT($C$7:D192)+1)</f>
        <v/>
      </c>
      <c r="D193" s="704"/>
      <c r="E193" s="709"/>
      <c r="F193" s="710"/>
      <c r="G193" s="710"/>
      <c r="H193" s="710"/>
      <c r="I193" s="710"/>
      <c r="J193" s="710"/>
      <c r="K193" s="710"/>
      <c r="L193" s="711"/>
      <c r="M193" s="718"/>
      <c r="N193" s="719"/>
      <c r="O193" s="719"/>
      <c r="P193" s="719"/>
      <c r="Q193" s="719"/>
      <c r="R193" s="719"/>
      <c r="S193" s="719"/>
      <c r="T193" s="719"/>
      <c r="U193" s="719"/>
      <c r="V193" s="719"/>
      <c r="W193" s="719"/>
      <c r="X193" s="720"/>
      <c r="Y193" s="670"/>
      <c r="Z193" s="671"/>
      <c r="AA193" s="671"/>
      <c r="AB193" s="671"/>
      <c r="AC193" s="671"/>
      <c r="AD193" s="671"/>
      <c r="AE193" s="671"/>
      <c r="AF193" s="721"/>
      <c r="AG193" s="685" t="str">
        <f t="shared" si="6"/>
        <v/>
      </c>
      <c r="AH193" s="686"/>
      <c r="AI193" s="686"/>
      <c r="AJ193" s="687"/>
      <c r="AK193" s="688"/>
      <c r="AL193" s="689"/>
      <c r="AM193" s="689"/>
      <c r="AN193" s="689"/>
      <c r="AO193" s="689"/>
      <c r="AP193" s="689"/>
      <c r="AQ193" s="689"/>
      <c r="AR193" s="689"/>
      <c r="AS193" s="689"/>
      <c r="AT193" s="689"/>
      <c r="AU193" s="689"/>
      <c r="AV193" s="689"/>
      <c r="AW193" s="689"/>
      <c r="AX193" s="689"/>
      <c r="AY193" s="689"/>
      <c r="AZ193" s="689"/>
      <c r="BA193" s="690"/>
      <c r="BB193" s="667"/>
      <c r="BC193" s="668"/>
      <c r="BD193" s="669"/>
      <c r="BE193" s="670"/>
      <c r="BF193" s="671"/>
      <c r="BG193" s="671"/>
      <c r="BH193" s="671"/>
      <c r="BI193" s="671"/>
      <c r="BJ193" s="671"/>
      <c r="BK193" s="671"/>
      <c r="BL193" s="672"/>
      <c r="BO193" s="149">
        <v>912</v>
      </c>
      <c r="BP193" s="63"/>
      <c r="BQ193" s="103" t="s">
        <v>458</v>
      </c>
      <c r="BR193" s="149">
        <f t="shared" si="5"/>
        <v>912</v>
      </c>
    </row>
    <row r="194" spans="1:70" s="117" customFormat="1" ht="15.95" customHeight="1">
      <c r="A194" s="134"/>
      <c r="B194" s="134"/>
      <c r="C194" s="705"/>
      <c r="D194" s="706"/>
      <c r="E194" s="712"/>
      <c r="F194" s="713"/>
      <c r="G194" s="713"/>
      <c r="H194" s="713"/>
      <c r="I194" s="713"/>
      <c r="J194" s="713"/>
      <c r="K194" s="713"/>
      <c r="L194" s="714"/>
      <c r="M194" s="679"/>
      <c r="N194" s="680"/>
      <c r="O194" s="680"/>
      <c r="P194" s="680"/>
      <c r="Q194" s="680"/>
      <c r="R194" s="680"/>
      <c r="S194" s="680"/>
      <c r="T194" s="680"/>
      <c r="U194" s="680"/>
      <c r="V194" s="680"/>
      <c r="W194" s="680"/>
      <c r="X194" s="681"/>
      <c r="Y194" s="722"/>
      <c r="Z194" s="723"/>
      <c r="AA194" s="723"/>
      <c r="AB194" s="723"/>
      <c r="AC194" s="723"/>
      <c r="AD194" s="723"/>
      <c r="AE194" s="723"/>
      <c r="AF194" s="724"/>
      <c r="AG194" s="685" t="str">
        <f t="shared" si="6"/>
        <v/>
      </c>
      <c r="AH194" s="686"/>
      <c r="AI194" s="686"/>
      <c r="AJ194" s="687"/>
      <c r="AK194" s="688"/>
      <c r="AL194" s="689"/>
      <c r="AM194" s="689"/>
      <c r="AN194" s="689"/>
      <c r="AO194" s="689"/>
      <c r="AP194" s="689"/>
      <c r="AQ194" s="689"/>
      <c r="AR194" s="689"/>
      <c r="AS194" s="689"/>
      <c r="AT194" s="689"/>
      <c r="AU194" s="689"/>
      <c r="AV194" s="689"/>
      <c r="AW194" s="689"/>
      <c r="AX194" s="689"/>
      <c r="AY194" s="689"/>
      <c r="AZ194" s="689"/>
      <c r="BA194" s="690"/>
      <c r="BB194" s="667"/>
      <c r="BC194" s="668"/>
      <c r="BD194" s="669"/>
      <c r="BE194" s="673"/>
      <c r="BF194" s="674"/>
      <c r="BG194" s="674"/>
      <c r="BH194" s="674"/>
      <c r="BI194" s="674"/>
      <c r="BJ194" s="674"/>
      <c r="BK194" s="674"/>
      <c r="BL194" s="675"/>
      <c r="BO194" s="149">
        <v>913</v>
      </c>
      <c r="BP194" s="63"/>
      <c r="BQ194" s="103" t="s">
        <v>459</v>
      </c>
      <c r="BR194" s="149">
        <f t="shared" si="5"/>
        <v>913</v>
      </c>
    </row>
    <row r="195" spans="1:70" s="117" customFormat="1" ht="15.95" customHeight="1">
      <c r="A195" s="134"/>
      <c r="B195" s="134"/>
      <c r="C195" s="734"/>
      <c r="D195" s="735"/>
      <c r="E195" s="736"/>
      <c r="F195" s="737"/>
      <c r="G195" s="737"/>
      <c r="H195" s="737"/>
      <c r="I195" s="737"/>
      <c r="J195" s="737"/>
      <c r="K195" s="737"/>
      <c r="L195" s="738"/>
      <c r="M195" s="728"/>
      <c r="N195" s="729"/>
      <c r="O195" s="729"/>
      <c r="P195" s="729"/>
      <c r="Q195" s="729"/>
      <c r="R195" s="729"/>
      <c r="S195" s="729"/>
      <c r="T195" s="729"/>
      <c r="U195" s="729"/>
      <c r="V195" s="729"/>
      <c r="W195" s="729"/>
      <c r="X195" s="730"/>
      <c r="Y195" s="731"/>
      <c r="Z195" s="732"/>
      <c r="AA195" s="732"/>
      <c r="AB195" s="732"/>
      <c r="AC195" s="732"/>
      <c r="AD195" s="732"/>
      <c r="AE195" s="732"/>
      <c r="AF195" s="733"/>
      <c r="AG195" s="685" t="str">
        <f t="shared" si="6"/>
        <v/>
      </c>
      <c r="AH195" s="686"/>
      <c r="AI195" s="686"/>
      <c r="AJ195" s="687"/>
      <c r="AK195" s="688"/>
      <c r="AL195" s="689"/>
      <c r="AM195" s="689"/>
      <c r="AN195" s="689"/>
      <c r="AO195" s="689"/>
      <c r="AP195" s="689"/>
      <c r="AQ195" s="689"/>
      <c r="AR195" s="689"/>
      <c r="AS195" s="689"/>
      <c r="AT195" s="689"/>
      <c r="AU195" s="689"/>
      <c r="AV195" s="689"/>
      <c r="AW195" s="689"/>
      <c r="AX195" s="689"/>
      <c r="AY195" s="689"/>
      <c r="AZ195" s="689"/>
      <c r="BA195" s="690"/>
      <c r="BB195" s="667"/>
      <c r="BC195" s="668"/>
      <c r="BD195" s="669"/>
      <c r="BE195" s="725"/>
      <c r="BF195" s="726"/>
      <c r="BG195" s="726"/>
      <c r="BH195" s="726"/>
      <c r="BI195" s="726"/>
      <c r="BJ195" s="726"/>
      <c r="BK195" s="726"/>
      <c r="BL195" s="727"/>
      <c r="BO195" s="149">
        <v>914</v>
      </c>
      <c r="BP195" s="63"/>
      <c r="BQ195" s="103" t="s">
        <v>460</v>
      </c>
      <c r="BR195" s="149">
        <f t="shared" si="5"/>
        <v>914</v>
      </c>
    </row>
    <row r="196" spans="1:70" s="117" customFormat="1" ht="15.95" customHeight="1">
      <c r="A196" s="134"/>
      <c r="B196" s="134"/>
      <c r="C196" s="703" t="str">
        <f>IF(M196="","",COUNT($C$7:D195)+1)</f>
        <v/>
      </c>
      <c r="D196" s="704"/>
      <c r="E196" s="709"/>
      <c r="F196" s="710"/>
      <c r="G196" s="710"/>
      <c r="H196" s="710"/>
      <c r="I196" s="710"/>
      <c r="J196" s="710"/>
      <c r="K196" s="710"/>
      <c r="L196" s="711"/>
      <c r="M196" s="718"/>
      <c r="N196" s="719"/>
      <c r="O196" s="719"/>
      <c r="P196" s="719"/>
      <c r="Q196" s="719"/>
      <c r="R196" s="719"/>
      <c r="S196" s="719"/>
      <c r="T196" s="719"/>
      <c r="U196" s="719"/>
      <c r="V196" s="719"/>
      <c r="W196" s="719"/>
      <c r="X196" s="720"/>
      <c r="Y196" s="670"/>
      <c r="Z196" s="671"/>
      <c r="AA196" s="671"/>
      <c r="AB196" s="671"/>
      <c r="AC196" s="671"/>
      <c r="AD196" s="671"/>
      <c r="AE196" s="671"/>
      <c r="AF196" s="721"/>
      <c r="AG196" s="685" t="str">
        <f t="shared" si="6"/>
        <v/>
      </c>
      <c r="AH196" s="686"/>
      <c r="AI196" s="686"/>
      <c r="AJ196" s="687"/>
      <c r="AK196" s="688"/>
      <c r="AL196" s="689"/>
      <c r="AM196" s="689"/>
      <c r="AN196" s="689"/>
      <c r="AO196" s="689"/>
      <c r="AP196" s="689"/>
      <c r="AQ196" s="689"/>
      <c r="AR196" s="689"/>
      <c r="AS196" s="689"/>
      <c r="AT196" s="689"/>
      <c r="AU196" s="689"/>
      <c r="AV196" s="689"/>
      <c r="AW196" s="689"/>
      <c r="AX196" s="689"/>
      <c r="AY196" s="689"/>
      <c r="AZ196" s="689"/>
      <c r="BA196" s="690"/>
      <c r="BB196" s="667"/>
      <c r="BC196" s="668"/>
      <c r="BD196" s="669"/>
      <c r="BE196" s="670"/>
      <c r="BF196" s="671"/>
      <c r="BG196" s="671"/>
      <c r="BH196" s="671"/>
      <c r="BI196" s="671"/>
      <c r="BJ196" s="671"/>
      <c r="BK196" s="671"/>
      <c r="BL196" s="672"/>
      <c r="BO196" s="149">
        <v>915</v>
      </c>
      <c r="BP196" s="63"/>
      <c r="BQ196" s="103" t="s">
        <v>461</v>
      </c>
      <c r="BR196" s="149">
        <f t="shared" si="5"/>
        <v>915</v>
      </c>
    </row>
    <row r="197" spans="1:70" s="117" customFormat="1" ht="15.95" customHeight="1">
      <c r="A197" s="134"/>
      <c r="B197" s="134"/>
      <c r="C197" s="705"/>
      <c r="D197" s="706"/>
      <c r="E197" s="712"/>
      <c r="F197" s="713"/>
      <c r="G197" s="713"/>
      <c r="H197" s="713"/>
      <c r="I197" s="713"/>
      <c r="J197" s="713"/>
      <c r="K197" s="713"/>
      <c r="L197" s="714"/>
      <c r="M197" s="679"/>
      <c r="N197" s="680"/>
      <c r="O197" s="680"/>
      <c r="P197" s="680"/>
      <c r="Q197" s="680"/>
      <c r="R197" s="680"/>
      <c r="S197" s="680"/>
      <c r="T197" s="680"/>
      <c r="U197" s="680"/>
      <c r="V197" s="680"/>
      <c r="W197" s="680"/>
      <c r="X197" s="681"/>
      <c r="Y197" s="722"/>
      <c r="Z197" s="723"/>
      <c r="AA197" s="723"/>
      <c r="AB197" s="723"/>
      <c r="AC197" s="723"/>
      <c r="AD197" s="723"/>
      <c r="AE197" s="723"/>
      <c r="AF197" s="724"/>
      <c r="AG197" s="685" t="str">
        <f t="shared" si="6"/>
        <v/>
      </c>
      <c r="AH197" s="686"/>
      <c r="AI197" s="686"/>
      <c r="AJ197" s="687"/>
      <c r="AK197" s="688"/>
      <c r="AL197" s="689"/>
      <c r="AM197" s="689"/>
      <c r="AN197" s="689"/>
      <c r="AO197" s="689"/>
      <c r="AP197" s="689"/>
      <c r="AQ197" s="689"/>
      <c r="AR197" s="689"/>
      <c r="AS197" s="689"/>
      <c r="AT197" s="689"/>
      <c r="AU197" s="689"/>
      <c r="AV197" s="689"/>
      <c r="AW197" s="689"/>
      <c r="AX197" s="689"/>
      <c r="AY197" s="689"/>
      <c r="AZ197" s="689"/>
      <c r="BA197" s="690"/>
      <c r="BB197" s="667"/>
      <c r="BC197" s="668"/>
      <c r="BD197" s="669"/>
      <c r="BE197" s="673"/>
      <c r="BF197" s="674"/>
      <c r="BG197" s="674"/>
      <c r="BH197" s="674"/>
      <c r="BI197" s="674"/>
      <c r="BJ197" s="674"/>
      <c r="BK197" s="674"/>
      <c r="BL197" s="675"/>
      <c r="BO197" s="149">
        <v>916</v>
      </c>
      <c r="BP197" s="63"/>
      <c r="BQ197" s="103" t="s">
        <v>462</v>
      </c>
      <c r="BR197" s="149">
        <f t="shared" si="5"/>
        <v>916</v>
      </c>
    </row>
    <row r="198" spans="1:70" s="117" customFormat="1" ht="15.95" customHeight="1">
      <c r="A198" s="134"/>
      <c r="B198" s="134"/>
      <c r="C198" s="734"/>
      <c r="D198" s="735"/>
      <c r="E198" s="736"/>
      <c r="F198" s="737"/>
      <c r="G198" s="737"/>
      <c r="H198" s="737"/>
      <c r="I198" s="737"/>
      <c r="J198" s="737"/>
      <c r="K198" s="737"/>
      <c r="L198" s="738"/>
      <c r="M198" s="728"/>
      <c r="N198" s="729"/>
      <c r="O198" s="729"/>
      <c r="P198" s="729"/>
      <c r="Q198" s="729"/>
      <c r="R198" s="729"/>
      <c r="S198" s="729"/>
      <c r="T198" s="729"/>
      <c r="U198" s="729"/>
      <c r="V198" s="729"/>
      <c r="W198" s="729"/>
      <c r="X198" s="730"/>
      <c r="Y198" s="731"/>
      <c r="Z198" s="732"/>
      <c r="AA198" s="732"/>
      <c r="AB198" s="732"/>
      <c r="AC198" s="732"/>
      <c r="AD198" s="732"/>
      <c r="AE198" s="732"/>
      <c r="AF198" s="733"/>
      <c r="AG198" s="685" t="str">
        <f t="shared" si="6"/>
        <v/>
      </c>
      <c r="AH198" s="686"/>
      <c r="AI198" s="686"/>
      <c r="AJ198" s="687"/>
      <c r="AK198" s="688"/>
      <c r="AL198" s="689"/>
      <c r="AM198" s="689"/>
      <c r="AN198" s="689"/>
      <c r="AO198" s="689"/>
      <c r="AP198" s="689"/>
      <c r="AQ198" s="689"/>
      <c r="AR198" s="689"/>
      <c r="AS198" s="689"/>
      <c r="AT198" s="689"/>
      <c r="AU198" s="689"/>
      <c r="AV198" s="689"/>
      <c r="AW198" s="689"/>
      <c r="AX198" s="689"/>
      <c r="AY198" s="689"/>
      <c r="AZ198" s="689"/>
      <c r="BA198" s="690"/>
      <c r="BB198" s="667"/>
      <c r="BC198" s="668"/>
      <c r="BD198" s="669"/>
      <c r="BE198" s="725"/>
      <c r="BF198" s="726"/>
      <c r="BG198" s="726"/>
      <c r="BH198" s="726"/>
      <c r="BI198" s="726"/>
      <c r="BJ198" s="726"/>
      <c r="BK198" s="726"/>
      <c r="BL198" s="727"/>
      <c r="BO198" s="149">
        <v>917</v>
      </c>
      <c r="BP198" s="63"/>
      <c r="BQ198" s="103" t="s">
        <v>463</v>
      </c>
      <c r="BR198" s="149">
        <f t="shared" si="5"/>
        <v>917</v>
      </c>
    </row>
    <row r="199" spans="1:70" s="117" customFormat="1" ht="15.95" customHeight="1">
      <c r="A199" s="134"/>
      <c r="B199" s="134"/>
      <c r="C199" s="703" t="str">
        <f>IF(M199="","",COUNT($C$7:D198)+1)</f>
        <v/>
      </c>
      <c r="D199" s="704"/>
      <c r="E199" s="709"/>
      <c r="F199" s="710"/>
      <c r="G199" s="710"/>
      <c r="H199" s="710"/>
      <c r="I199" s="710"/>
      <c r="J199" s="710"/>
      <c r="K199" s="710"/>
      <c r="L199" s="711"/>
      <c r="M199" s="718"/>
      <c r="N199" s="719"/>
      <c r="O199" s="719"/>
      <c r="P199" s="719"/>
      <c r="Q199" s="719"/>
      <c r="R199" s="719"/>
      <c r="S199" s="719"/>
      <c r="T199" s="719"/>
      <c r="U199" s="719"/>
      <c r="V199" s="719"/>
      <c r="W199" s="719"/>
      <c r="X199" s="720"/>
      <c r="Y199" s="670"/>
      <c r="Z199" s="671"/>
      <c r="AA199" s="671"/>
      <c r="AB199" s="671"/>
      <c r="AC199" s="671"/>
      <c r="AD199" s="671"/>
      <c r="AE199" s="671"/>
      <c r="AF199" s="721"/>
      <c r="AG199" s="685" t="str">
        <f t="shared" si="6"/>
        <v/>
      </c>
      <c r="AH199" s="686"/>
      <c r="AI199" s="686"/>
      <c r="AJ199" s="687"/>
      <c r="AK199" s="688"/>
      <c r="AL199" s="689"/>
      <c r="AM199" s="689"/>
      <c r="AN199" s="689"/>
      <c r="AO199" s="689"/>
      <c r="AP199" s="689"/>
      <c r="AQ199" s="689"/>
      <c r="AR199" s="689"/>
      <c r="AS199" s="689"/>
      <c r="AT199" s="689"/>
      <c r="AU199" s="689"/>
      <c r="AV199" s="689"/>
      <c r="AW199" s="689"/>
      <c r="AX199" s="689"/>
      <c r="AY199" s="689"/>
      <c r="AZ199" s="689"/>
      <c r="BA199" s="690"/>
      <c r="BB199" s="667"/>
      <c r="BC199" s="668"/>
      <c r="BD199" s="669"/>
      <c r="BE199" s="670"/>
      <c r="BF199" s="671"/>
      <c r="BG199" s="671"/>
      <c r="BH199" s="671"/>
      <c r="BI199" s="671"/>
      <c r="BJ199" s="671"/>
      <c r="BK199" s="671"/>
      <c r="BL199" s="672"/>
      <c r="BO199" s="149">
        <v>918</v>
      </c>
      <c r="BP199" s="63"/>
      <c r="BQ199" s="103" t="s">
        <v>464</v>
      </c>
      <c r="BR199" s="149">
        <f t="shared" si="5"/>
        <v>918</v>
      </c>
    </row>
    <row r="200" spans="1:70" s="117" customFormat="1" ht="15.95" customHeight="1">
      <c r="A200" s="134"/>
      <c r="B200" s="134"/>
      <c r="C200" s="705"/>
      <c r="D200" s="706"/>
      <c r="E200" s="712"/>
      <c r="F200" s="713"/>
      <c r="G200" s="713"/>
      <c r="H200" s="713"/>
      <c r="I200" s="713"/>
      <c r="J200" s="713"/>
      <c r="K200" s="713"/>
      <c r="L200" s="714"/>
      <c r="M200" s="679"/>
      <c r="N200" s="680"/>
      <c r="O200" s="680"/>
      <c r="P200" s="680"/>
      <c r="Q200" s="680"/>
      <c r="R200" s="680"/>
      <c r="S200" s="680"/>
      <c r="T200" s="680"/>
      <c r="U200" s="680"/>
      <c r="V200" s="680"/>
      <c r="W200" s="680"/>
      <c r="X200" s="681"/>
      <c r="Y200" s="722"/>
      <c r="Z200" s="723"/>
      <c r="AA200" s="723"/>
      <c r="AB200" s="723"/>
      <c r="AC200" s="723"/>
      <c r="AD200" s="723"/>
      <c r="AE200" s="723"/>
      <c r="AF200" s="724"/>
      <c r="AG200" s="685" t="str">
        <f t="shared" si="6"/>
        <v/>
      </c>
      <c r="AH200" s="686"/>
      <c r="AI200" s="686"/>
      <c r="AJ200" s="687"/>
      <c r="AK200" s="688"/>
      <c r="AL200" s="689"/>
      <c r="AM200" s="689"/>
      <c r="AN200" s="689"/>
      <c r="AO200" s="689"/>
      <c r="AP200" s="689"/>
      <c r="AQ200" s="689"/>
      <c r="AR200" s="689"/>
      <c r="AS200" s="689"/>
      <c r="AT200" s="689"/>
      <c r="AU200" s="689"/>
      <c r="AV200" s="689"/>
      <c r="AW200" s="689"/>
      <c r="AX200" s="689"/>
      <c r="AY200" s="689"/>
      <c r="AZ200" s="689"/>
      <c r="BA200" s="690"/>
      <c r="BB200" s="667"/>
      <c r="BC200" s="668"/>
      <c r="BD200" s="669"/>
      <c r="BE200" s="673"/>
      <c r="BF200" s="674"/>
      <c r="BG200" s="674"/>
      <c r="BH200" s="674"/>
      <c r="BI200" s="674"/>
      <c r="BJ200" s="674"/>
      <c r="BK200" s="674"/>
      <c r="BL200" s="675"/>
      <c r="BO200" s="149">
        <v>919</v>
      </c>
      <c r="BP200" s="63"/>
      <c r="BQ200" s="103" t="s">
        <v>465</v>
      </c>
      <c r="BR200" s="149">
        <f t="shared" si="5"/>
        <v>919</v>
      </c>
    </row>
    <row r="201" spans="1:70" s="117" customFormat="1" ht="15.95" customHeight="1">
      <c r="A201" s="134"/>
      <c r="B201" s="134"/>
      <c r="C201" s="734"/>
      <c r="D201" s="735"/>
      <c r="E201" s="736"/>
      <c r="F201" s="737"/>
      <c r="G201" s="737"/>
      <c r="H201" s="737"/>
      <c r="I201" s="737"/>
      <c r="J201" s="737"/>
      <c r="K201" s="737"/>
      <c r="L201" s="738"/>
      <c r="M201" s="728"/>
      <c r="N201" s="729"/>
      <c r="O201" s="729"/>
      <c r="P201" s="729"/>
      <c r="Q201" s="729"/>
      <c r="R201" s="729"/>
      <c r="S201" s="729"/>
      <c r="T201" s="729"/>
      <c r="U201" s="729"/>
      <c r="V201" s="729"/>
      <c r="W201" s="729"/>
      <c r="X201" s="730"/>
      <c r="Y201" s="731"/>
      <c r="Z201" s="732"/>
      <c r="AA201" s="732"/>
      <c r="AB201" s="732"/>
      <c r="AC201" s="732"/>
      <c r="AD201" s="732"/>
      <c r="AE201" s="732"/>
      <c r="AF201" s="733"/>
      <c r="AG201" s="685" t="str">
        <f t="shared" si="6"/>
        <v/>
      </c>
      <c r="AH201" s="686"/>
      <c r="AI201" s="686"/>
      <c r="AJ201" s="687"/>
      <c r="AK201" s="688"/>
      <c r="AL201" s="689"/>
      <c r="AM201" s="689"/>
      <c r="AN201" s="689"/>
      <c r="AO201" s="689"/>
      <c r="AP201" s="689"/>
      <c r="AQ201" s="689"/>
      <c r="AR201" s="689"/>
      <c r="AS201" s="689"/>
      <c r="AT201" s="689"/>
      <c r="AU201" s="689"/>
      <c r="AV201" s="689"/>
      <c r="AW201" s="689"/>
      <c r="AX201" s="689"/>
      <c r="AY201" s="689"/>
      <c r="AZ201" s="689"/>
      <c r="BA201" s="690"/>
      <c r="BB201" s="667"/>
      <c r="BC201" s="668"/>
      <c r="BD201" s="669"/>
      <c r="BE201" s="725"/>
      <c r="BF201" s="726"/>
      <c r="BG201" s="726"/>
      <c r="BH201" s="726"/>
      <c r="BI201" s="726"/>
      <c r="BJ201" s="726"/>
      <c r="BK201" s="726"/>
      <c r="BL201" s="727"/>
      <c r="BO201" s="149">
        <v>920</v>
      </c>
      <c r="BP201" s="63"/>
      <c r="BQ201" s="103" t="s">
        <v>466</v>
      </c>
      <c r="BR201" s="149">
        <f t="shared" si="5"/>
        <v>920</v>
      </c>
    </row>
    <row r="202" spans="1:70" s="117" customFormat="1" ht="15.95" customHeight="1">
      <c r="A202" s="134"/>
      <c r="B202" s="134"/>
      <c r="C202" s="703" t="str">
        <f>IF(M202="","",COUNT($C$7:D201)+1)</f>
        <v/>
      </c>
      <c r="D202" s="704"/>
      <c r="E202" s="709"/>
      <c r="F202" s="710"/>
      <c r="G202" s="710"/>
      <c r="H202" s="710"/>
      <c r="I202" s="710"/>
      <c r="J202" s="710"/>
      <c r="K202" s="710"/>
      <c r="L202" s="711"/>
      <c r="M202" s="718"/>
      <c r="N202" s="719"/>
      <c r="O202" s="719"/>
      <c r="P202" s="719"/>
      <c r="Q202" s="719"/>
      <c r="R202" s="719"/>
      <c r="S202" s="719"/>
      <c r="T202" s="719"/>
      <c r="U202" s="719"/>
      <c r="V202" s="719"/>
      <c r="W202" s="719"/>
      <c r="X202" s="720"/>
      <c r="Y202" s="670"/>
      <c r="Z202" s="671"/>
      <c r="AA202" s="671"/>
      <c r="AB202" s="671"/>
      <c r="AC202" s="671"/>
      <c r="AD202" s="671"/>
      <c r="AE202" s="671"/>
      <c r="AF202" s="721"/>
      <c r="AG202" s="685" t="str">
        <f t="shared" si="6"/>
        <v/>
      </c>
      <c r="AH202" s="686"/>
      <c r="AI202" s="686"/>
      <c r="AJ202" s="687"/>
      <c r="AK202" s="688"/>
      <c r="AL202" s="689"/>
      <c r="AM202" s="689"/>
      <c r="AN202" s="689"/>
      <c r="AO202" s="689"/>
      <c r="AP202" s="689"/>
      <c r="AQ202" s="689"/>
      <c r="AR202" s="689"/>
      <c r="AS202" s="689"/>
      <c r="AT202" s="689"/>
      <c r="AU202" s="689"/>
      <c r="AV202" s="689"/>
      <c r="AW202" s="689"/>
      <c r="AX202" s="689"/>
      <c r="AY202" s="689"/>
      <c r="AZ202" s="689"/>
      <c r="BA202" s="690"/>
      <c r="BB202" s="667"/>
      <c r="BC202" s="668"/>
      <c r="BD202" s="669"/>
      <c r="BE202" s="670"/>
      <c r="BF202" s="671"/>
      <c r="BG202" s="671"/>
      <c r="BH202" s="671"/>
      <c r="BI202" s="671"/>
      <c r="BJ202" s="671"/>
      <c r="BK202" s="671"/>
      <c r="BL202" s="672"/>
      <c r="BO202" s="149">
        <v>921</v>
      </c>
      <c r="BP202" s="63"/>
      <c r="BQ202" s="103" t="s">
        <v>467</v>
      </c>
      <c r="BR202" s="149">
        <f t="shared" si="5"/>
        <v>921</v>
      </c>
    </row>
    <row r="203" spans="1:70" s="117" customFormat="1" ht="15.95" customHeight="1">
      <c r="A203" s="134"/>
      <c r="B203" s="134"/>
      <c r="C203" s="705"/>
      <c r="D203" s="706"/>
      <c r="E203" s="712"/>
      <c r="F203" s="713"/>
      <c r="G203" s="713"/>
      <c r="H203" s="713"/>
      <c r="I203" s="713"/>
      <c r="J203" s="713"/>
      <c r="K203" s="713"/>
      <c r="L203" s="714"/>
      <c r="M203" s="679"/>
      <c r="N203" s="680"/>
      <c r="O203" s="680"/>
      <c r="P203" s="680"/>
      <c r="Q203" s="680"/>
      <c r="R203" s="680"/>
      <c r="S203" s="680"/>
      <c r="T203" s="680"/>
      <c r="U203" s="680"/>
      <c r="V203" s="680"/>
      <c r="W203" s="680"/>
      <c r="X203" s="681"/>
      <c r="Y203" s="722"/>
      <c r="Z203" s="723"/>
      <c r="AA203" s="723"/>
      <c r="AB203" s="723"/>
      <c r="AC203" s="723"/>
      <c r="AD203" s="723"/>
      <c r="AE203" s="723"/>
      <c r="AF203" s="724"/>
      <c r="AG203" s="685" t="str">
        <f t="shared" si="6"/>
        <v/>
      </c>
      <c r="AH203" s="686"/>
      <c r="AI203" s="686"/>
      <c r="AJ203" s="687"/>
      <c r="AK203" s="688"/>
      <c r="AL203" s="689"/>
      <c r="AM203" s="689"/>
      <c r="AN203" s="689"/>
      <c r="AO203" s="689"/>
      <c r="AP203" s="689"/>
      <c r="AQ203" s="689"/>
      <c r="AR203" s="689"/>
      <c r="AS203" s="689"/>
      <c r="AT203" s="689"/>
      <c r="AU203" s="689"/>
      <c r="AV203" s="689"/>
      <c r="AW203" s="689"/>
      <c r="AX203" s="689"/>
      <c r="AY203" s="689"/>
      <c r="AZ203" s="689"/>
      <c r="BA203" s="690"/>
      <c r="BB203" s="667"/>
      <c r="BC203" s="668"/>
      <c r="BD203" s="669"/>
      <c r="BE203" s="673"/>
      <c r="BF203" s="674"/>
      <c r="BG203" s="674"/>
      <c r="BH203" s="674"/>
      <c r="BI203" s="674"/>
      <c r="BJ203" s="674"/>
      <c r="BK203" s="674"/>
      <c r="BL203" s="675"/>
      <c r="BO203" s="149">
        <v>922</v>
      </c>
      <c r="BP203" s="63"/>
      <c r="BQ203" s="103" t="s">
        <v>468</v>
      </c>
      <c r="BR203" s="149">
        <f t="shared" si="5"/>
        <v>922</v>
      </c>
    </row>
    <row r="204" spans="1:70" s="117" customFormat="1" ht="15.95" customHeight="1">
      <c r="A204" s="134"/>
      <c r="B204" s="134"/>
      <c r="C204" s="734"/>
      <c r="D204" s="735"/>
      <c r="E204" s="736"/>
      <c r="F204" s="737"/>
      <c r="G204" s="737"/>
      <c r="H204" s="737"/>
      <c r="I204" s="737"/>
      <c r="J204" s="737"/>
      <c r="K204" s="737"/>
      <c r="L204" s="738"/>
      <c r="M204" s="728"/>
      <c r="N204" s="729"/>
      <c r="O204" s="729"/>
      <c r="P204" s="729"/>
      <c r="Q204" s="729"/>
      <c r="R204" s="729"/>
      <c r="S204" s="729"/>
      <c r="T204" s="729"/>
      <c r="U204" s="729"/>
      <c r="V204" s="729"/>
      <c r="W204" s="729"/>
      <c r="X204" s="730"/>
      <c r="Y204" s="731"/>
      <c r="Z204" s="732"/>
      <c r="AA204" s="732"/>
      <c r="AB204" s="732"/>
      <c r="AC204" s="732"/>
      <c r="AD204" s="732"/>
      <c r="AE204" s="732"/>
      <c r="AF204" s="733"/>
      <c r="AG204" s="685" t="str">
        <f t="shared" si="6"/>
        <v/>
      </c>
      <c r="AH204" s="686"/>
      <c r="AI204" s="686"/>
      <c r="AJ204" s="687"/>
      <c r="AK204" s="688"/>
      <c r="AL204" s="689"/>
      <c r="AM204" s="689"/>
      <c r="AN204" s="689"/>
      <c r="AO204" s="689"/>
      <c r="AP204" s="689"/>
      <c r="AQ204" s="689"/>
      <c r="AR204" s="689"/>
      <c r="AS204" s="689"/>
      <c r="AT204" s="689"/>
      <c r="AU204" s="689"/>
      <c r="AV204" s="689"/>
      <c r="AW204" s="689"/>
      <c r="AX204" s="689"/>
      <c r="AY204" s="689"/>
      <c r="AZ204" s="689"/>
      <c r="BA204" s="690"/>
      <c r="BB204" s="667"/>
      <c r="BC204" s="668"/>
      <c r="BD204" s="669"/>
      <c r="BE204" s="725"/>
      <c r="BF204" s="726"/>
      <c r="BG204" s="726"/>
      <c r="BH204" s="726"/>
      <c r="BI204" s="726"/>
      <c r="BJ204" s="726"/>
      <c r="BK204" s="726"/>
      <c r="BL204" s="727"/>
      <c r="BO204" s="149">
        <v>923</v>
      </c>
      <c r="BP204" s="63"/>
      <c r="BQ204" s="103" t="s">
        <v>469</v>
      </c>
      <c r="BR204" s="149">
        <f t="shared" si="5"/>
        <v>923</v>
      </c>
    </row>
    <row r="205" spans="1:70" s="117" customFormat="1" ht="15.95" customHeight="1">
      <c r="A205" s="134"/>
      <c r="B205" s="134"/>
      <c r="C205" s="703" t="str">
        <f>IF(M205="","",COUNT($C$7:D204)+1)</f>
        <v/>
      </c>
      <c r="D205" s="704"/>
      <c r="E205" s="709"/>
      <c r="F205" s="710"/>
      <c r="G205" s="710"/>
      <c r="H205" s="710"/>
      <c r="I205" s="710"/>
      <c r="J205" s="710"/>
      <c r="K205" s="710"/>
      <c r="L205" s="711"/>
      <c r="M205" s="718"/>
      <c r="N205" s="719"/>
      <c r="O205" s="719"/>
      <c r="P205" s="719"/>
      <c r="Q205" s="719"/>
      <c r="R205" s="719"/>
      <c r="S205" s="719"/>
      <c r="T205" s="719"/>
      <c r="U205" s="719"/>
      <c r="V205" s="719"/>
      <c r="W205" s="719"/>
      <c r="X205" s="720"/>
      <c r="Y205" s="670"/>
      <c r="Z205" s="671"/>
      <c r="AA205" s="671"/>
      <c r="AB205" s="671"/>
      <c r="AC205" s="671"/>
      <c r="AD205" s="671"/>
      <c r="AE205" s="671"/>
      <c r="AF205" s="721"/>
      <c r="AG205" s="685" t="str">
        <f t="shared" si="6"/>
        <v/>
      </c>
      <c r="AH205" s="686"/>
      <c r="AI205" s="686"/>
      <c r="AJ205" s="687"/>
      <c r="AK205" s="688"/>
      <c r="AL205" s="689"/>
      <c r="AM205" s="689"/>
      <c r="AN205" s="689"/>
      <c r="AO205" s="689"/>
      <c r="AP205" s="689"/>
      <c r="AQ205" s="689"/>
      <c r="AR205" s="689"/>
      <c r="AS205" s="689"/>
      <c r="AT205" s="689"/>
      <c r="AU205" s="689"/>
      <c r="AV205" s="689"/>
      <c r="AW205" s="689"/>
      <c r="AX205" s="689"/>
      <c r="AY205" s="689"/>
      <c r="AZ205" s="689"/>
      <c r="BA205" s="690"/>
      <c r="BB205" s="667"/>
      <c r="BC205" s="668"/>
      <c r="BD205" s="669"/>
      <c r="BE205" s="670"/>
      <c r="BF205" s="671"/>
      <c r="BG205" s="671"/>
      <c r="BH205" s="671"/>
      <c r="BI205" s="671"/>
      <c r="BJ205" s="671"/>
      <c r="BK205" s="671"/>
      <c r="BL205" s="672"/>
      <c r="BO205" s="149">
        <v>924</v>
      </c>
      <c r="BP205" s="63"/>
      <c r="BQ205" s="103" t="s">
        <v>470</v>
      </c>
      <c r="BR205" s="149">
        <f t="shared" si="5"/>
        <v>924</v>
      </c>
    </row>
    <row r="206" spans="1:70" s="117" customFormat="1" ht="15.95" customHeight="1">
      <c r="A206" s="134"/>
      <c r="B206" s="134"/>
      <c r="C206" s="705"/>
      <c r="D206" s="706"/>
      <c r="E206" s="712"/>
      <c r="F206" s="713"/>
      <c r="G206" s="713"/>
      <c r="H206" s="713"/>
      <c r="I206" s="713"/>
      <c r="J206" s="713"/>
      <c r="K206" s="713"/>
      <c r="L206" s="714"/>
      <c r="M206" s="679"/>
      <c r="N206" s="680"/>
      <c r="O206" s="680"/>
      <c r="P206" s="680"/>
      <c r="Q206" s="680"/>
      <c r="R206" s="680"/>
      <c r="S206" s="680"/>
      <c r="T206" s="680"/>
      <c r="U206" s="680"/>
      <c r="V206" s="680"/>
      <c r="W206" s="680"/>
      <c r="X206" s="681"/>
      <c r="Y206" s="722"/>
      <c r="Z206" s="723"/>
      <c r="AA206" s="723"/>
      <c r="AB206" s="723"/>
      <c r="AC206" s="723"/>
      <c r="AD206" s="723"/>
      <c r="AE206" s="723"/>
      <c r="AF206" s="724"/>
      <c r="AG206" s="685" t="str">
        <f t="shared" si="6"/>
        <v/>
      </c>
      <c r="AH206" s="686"/>
      <c r="AI206" s="686"/>
      <c r="AJ206" s="687"/>
      <c r="AK206" s="688"/>
      <c r="AL206" s="689"/>
      <c r="AM206" s="689"/>
      <c r="AN206" s="689"/>
      <c r="AO206" s="689"/>
      <c r="AP206" s="689"/>
      <c r="AQ206" s="689"/>
      <c r="AR206" s="689"/>
      <c r="AS206" s="689"/>
      <c r="AT206" s="689"/>
      <c r="AU206" s="689"/>
      <c r="AV206" s="689"/>
      <c r="AW206" s="689"/>
      <c r="AX206" s="689"/>
      <c r="AY206" s="689"/>
      <c r="AZ206" s="689"/>
      <c r="BA206" s="690"/>
      <c r="BB206" s="667"/>
      <c r="BC206" s="668"/>
      <c r="BD206" s="669"/>
      <c r="BE206" s="673"/>
      <c r="BF206" s="674"/>
      <c r="BG206" s="674"/>
      <c r="BH206" s="674"/>
      <c r="BI206" s="674"/>
      <c r="BJ206" s="674"/>
      <c r="BK206" s="674"/>
      <c r="BL206" s="675"/>
      <c r="BO206" s="189" t="s">
        <v>471</v>
      </c>
      <c r="BP206" s="190"/>
      <c r="BQ206" s="190" t="s">
        <v>472</v>
      </c>
      <c r="BR206" s="189" t="str">
        <f t="shared" si="5"/>
        <v>925</v>
      </c>
    </row>
    <row r="207" spans="1:70" s="117" customFormat="1" ht="15.95" customHeight="1">
      <c r="A207" s="134"/>
      <c r="B207" s="134"/>
      <c r="C207" s="734"/>
      <c r="D207" s="735"/>
      <c r="E207" s="736"/>
      <c r="F207" s="737"/>
      <c r="G207" s="737"/>
      <c r="H207" s="737"/>
      <c r="I207" s="737"/>
      <c r="J207" s="737"/>
      <c r="K207" s="737"/>
      <c r="L207" s="738"/>
      <c r="M207" s="728"/>
      <c r="N207" s="729"/>
      <c r="O207" s="729"/>
      <c r="P207" s="729"/>
      <c r="Q207" s="729"/>
      <c r="R207" s="729"/>
      <c r="S207" s="729"/>
      <c r="T207" s="729"/>
      <c r="U207" s="729"/>
      <c r="V207" s="729"/>
      <c r="W207" s="729"/>
      <c r="X207" s="730"/>
      <c r="Y207" s="731"/>
      <c r="Z207" s="732"/>
      <c r="AA207" s="732"/>
      <c r="AB207" s="732"/>
      <c r="AC207" s="732"/>
      <c r="AD207" s="732"/>
      <c r="AE207" s="732"/>
      <c r="AF207" s="733"/>
      <c r="AG207" s="685" t="str">
        <f t="shared" si="6"/>
        <v/>
      </c>
      <c r="AH207" s="686"/>
      <c r="AI207" s="686"/>
      <c r="AJ207" s="687"/>
      <c r="AK207" s="688"/>
      <c r="AL207" s="689"/>
      <c r="AM207" s="689"/>
      <c r="AN207" s="689"/>
      <c r="AO207" s="689"/>
      <c r="AP207" s="689"/>
      <c r="AQ207" s="689"/>
      <c r="AR207" s="689"/>
      <c r="AS207" s="689"/>
      <c r="AT207" s="689"/>
      <c r="AU207" s="689"/>
      <c r="AV207" s="689"/>
      <c r="AW207" s="689"/>
      <c r="AX207" s="689"/>
      <c r="AY207" s="689"/>
      <c r="AZ207" s="689"/>
      <c r="BA207" s="690"/>
      <c r="BB207" s="667"/>
      <c r="BC207" s="668"/>
      <c r="BD207" s="669"/>
      <c r="BE207" s="725"/>
      <c r="BF207" s="726"/>
      <c r="BG207" s="726"/>
      <c r="BH207" s="726"/>
      <c r="BI207" s="726"/>
      <c r="BJ207" s="726"/>
      <c r="BK207" s="726"/>
      <c r="BL207" s="727"/>
      <c r="BO207" s="189" t="s">
        <v>473</v>
      </c>
      <c r="BP207" s="190"/>
      <c r="BQ207" s="190" t="s">
        <v>474</v>
      </c>
      <c r="BR207" s="189" t="str">
        <f t="shared" si="5"/>
        <v>926</v>
      </c>
    </row>
    <row r="208" spans="1:70" s="117" customFormat="1" ht="15.95" customHeight="1">
      <c r="A208" s="134"/>
      <c r="B208" s="134"/>
      <c r="C208" s="703" t="str">
        <f>IF(M208="","",COUNT($C$7:D207)+1)</f>
        <v/>
      </c>
      <c r="D208" s="704"/>
      <c r="E208" s="709"/>
      <c r="F208" s="710"/>
      <c r="G208" s="710"/>
      <c r="H208" s="710"/>
      <c r="I208" s="710"/>
      <c r="J208" s="710"/>
      <c r="K208" s="710"/>
      <c r="L208" s="711"/>
      <c r="M208" s="718"/>
      <c r="N208" s="719"/>
      <c r="O208" s="719"/>
      <c r="P208" s="719"/>
      <c r="Q208" s="719"/>
      <c r="R208" s="719"/>
      <c r="S208" s="719"/>
      <c r="T208" s="719"/>
      <c r="U208" s="719"/>
      <c r="V208" s="719"/>
      <c r="W208" s="719"/>
      <c r="X208" s="720"/>
      <c r="Y208" s="670"/>
      <c r="Z208" s="671"/>
      <c r="AA208" s="671"/>
      <c r="AB208" s="671"/>
      <c r="AC208" s="671"/>
      <c r="AD208" s="671"/>
      <c r="AE208" s="671"/>
      <c r="AF208" s="721"/>
      <c r="AG208" s="685" t="str">
        <f t="shared" si="6"/>
        <v/>
      </c>
      <c r="AH208" s="686"/>
      <c r="AI208" s="686"/>
      <c r="AJ208" s="687"/>
      <c r="AK208" s="688"/>
      <c r="AL208" s="689"/>
      <c r="AM208" s="689"/>
      <c r="AN208" s="689"/>
      <c r="AO208" s="689"/>
      <c r="AP208" s="689"/>
      <c r="AQ208" s="689"/>
      <c r="AR208" s="689"/>
      <c r="AS208" s="689"/>
      <c r="AT208" s="689"/>
      <c r="AU208" s="689"/>
      <c r="AV208" s="689"/>
      <c r="AW208" s="689"/>
      <c r="AX208" s="689"/>
      <c r="AY208" s="689"/>
      <c r="AZ208" s="689"/>
      <c r="BA208" s="690"/>
      <c r="BB208" s="667"/>
      <c r="BC208" s="668"/>
      <c r="BD208" s="669"/>
      <c r="BE208" s="670"/>
      <c r="BF208" s="671"/>
      <c r="BG208" s="671"/>
      <c r="BH208" s="671"/>
      <c r="BI208" s="671"/>
      <c r="BJ208" s="671"/>
      <c r="BK208" s="671"/>
      <c r="BL208" s="672"/>
      <c r="BO208" s="189" t="s">
        <v>475</v>
      </c>
      <c r="BP208" s="190"/>
      <c r="BQ208" s="190" t="s">
        <v>476</v>
      </c>
      <c r="BR208" s="189" t="str">
        <f t="shared" si="5"/>
        <v>927</v>
      </c>
    </row>
    <row r="209" spans="1:70" s="117" customFormat="1" ht="15.95" customHeight="1">
      <c r="A209" s="134"/>
      <c r="B209" s="134"/>
      <c r="C209" s="705"/>
      <c r="D209" s="706"/>
      <c r="E209" s="712"/>
      <c r="F209" s="713"/>
      <c r="G209" s="713"/>
      <c r="H209" s="713"/>
      <c r="I209" s="713"/>
      <c r="J209" s="713"/>
      <c r="K209" s="713"/>
      <c r="L209" s="714"/>
      <c r="M209" s="679"/>
      <c r="N209" s="680"/>
      <c r="O209" s="680"/>
      <c r="P209" s="680"/>
      <c r="Q209" s="680"/>
      <c r="R209" s="680"/>
      <c r="S209" s="680"/>
      <c r="T209" s="680"/>
      <c r="U209" s="680"/>
      <c r="V209" s="680"/>
      <c r="W209" s="680"/>
      <c r="X209" s="681"/>
      <c r="Y209" s="722"/>
      <c r="Z209" s="723"/>
      <c r="AA209" s="723"/>
      <c r="AB209" s="723"/>
      <c r="AC209" s="723"/>
      <c r="AD209" s="723"/>
      <c r="AE209" s="723"/>
      <c r="AF209" s="724"/>
      <c r="AG209" s="685" t="str">
        <f t="shared" si="6"/>
        <v/>
      </c>
      <c r="AH209" s="686"/>
      <c r="AI209" s="686"/>
      <c r="AJ209" s="687"/>
      <c r="AK209" s="688"/>
      <c r="AL209" s="689"/>
      <c r="AM209" s="689"/>
      <c r="AN209" s="689"/>
      <c r="AO209" s="689"/>
      <c r="AP209" s="689"/>
      <c r="AQ209" s="689"/>
      <c r="AR209" s="689"/>
      <c r="AS209" s="689"/>
      <c r="AT209" s="689"/>
      <c r="AU209" s="689"/>
      <c r="AV209" s="689"/>
      <c r="AW209" s="689"/>
      <c r="AX209" s="689"/>
      <c r="AY209" s="689"/>
      <c r="AZ209" s="689"/>
      <c r="BA209" s="690"/>
      <c r="BB209" s="667"/>
      <c r="BC209" s="668"/>
      <c r="BD209" s="669"/>
      <c r="BE209" s="673"/>
      <c r="BF209" s="674"/>
      <c r="BG209" s="674"/>
      <c r="BH209" s="674"/>
      <c r="BI209" s="674"/>
      <c r="BJ209" s="674"/>
      <c r="BK209" s="674"/>
      <c r="BL209" s="675"/>
      <c r="BO209" s="189"/>
      <c r="BP209" s="190"/>
      <c r="BQ209" s="190" t="str">
        <f>IF(OR(BO26="",BO26=0),"",BO26)</f>
        <v/>
      </c>
      <c r="BR209" s="189" t="str">
        <f t="shared" si="5"/>
        <v/>
      </c>
    </row>
    <row r="210" spans="1:70" s="117" customFormat="1" ht="15.95" customHeight="1">
      <c r="A210" s="134"/>
      <c r="B210" s="134"/>
      <c r="C210" s="734"/>
      <c r="D210" s="735"/>
      <c r="E210" s="736"/>
      <c r="F210" s="737"/>
      <c r="G210" s="737"/>
      <c r="H210" s="737"/>
      <c r="I210" s="737"/>
      <c r="J210" s="737"/>
      <c r="K210" s="737"/>
      <c r="L210" s="738"/>
      <c r="M210" s="728"/>
      <c r="N210" s="729"/>
      <c r="O210" s="729"/>
      <c r="P210" s="729"/>
      <c r="Q210" s="729"/>
      <c r="R210" s="729"/>
      <c r="S210" s="729"/>
      <c r="T210" s="729"/>
      <c r="U210" s="729"/>
      <c r="V210" s="729"/>
      <c r="W210" s="729"/>
      <c r="X210" s="730"/>
      <c r="Y210" s="731"/>
      <c r="Z210" s="732"/>
      <c r="AA210" s="732"/>
      <c r="AB210" s="732"/>
      <c r="AC210" s="732"/>
      <c r="AD210" s="732"/>
      <c r="AE210" s="732"/>
      <c r="AF210" s="733"/>
      <c r="AG210" s="685" t="str">
        <f t="shared" si="6"/>
        <v/>
      </c>
      <c r="AH210" s="686"/>
      <c r="AI210" s="686"/>
      <c r="AJ210" s="687"/>
      <c r="AK210" s="688"/>
      <c r="AL210" s="689"/>
      <c r="AM210" s="689"/>
      <c r="AN210" s="689"/>
      <c r="AO210" s="689"/>
      <c r="AP210" s="689"/>
      <c r="AQ210" s="689"/>
      <c r="AR210" s="689"/>
      <c r="AS210" s="689"/>
      <c r="AT210" s="689"/>
      <c r="AU210" s="689"/>
      <c r="AV210" s="689"/>
      <c r="AW210" s="689"/>
      <c r="AX210" s="689"/>
      <c r="AY210" s="689"/>
      <c r="AZ210" s="689"/>
      <c r="BA210" s="690"/>
      <c r="BB210" s="667"/>
      <c r="BC210" s="668"/>
      <c r="BD210" s="669"/>
      <c r="BE210" s="725"/>
      <c r="BF210" s="726"/>
      <c r="BG210" s="726"/>
      <c r="BH210" s="726"/>
      <c r="BI210" s="726"/>
      <c r="BJ210" s="726"/>
      <c r="BK210" s="726"/>
      <c r="BL210" s="727"/>
      <c r="BO210" s="189"/>
      <c r="BP210" s="190"/>
      <c r="BQ210" s="190" t="str">
        <f>IF(OR(BO27="",BO27=0),"",BO27)</f>
        <v>　</v>
      </c>
      <c r="BR210" s="189" t="str">
        <f t="shared" si="5"/>
        <v/>
      </c>
    </row>
    <row r="211" spans="1:70" s="117" customFormat="1" ht="15.95" customHeight="1">
      <c r="A211" s="134"/>
      <c r="B211" s="134"/>
      <c r="C211" s="703" t="str">
        <f>IF(M211="","",COUNT($C$7:D210)+1)</f>
        <v/>
      </c>
      <c r="D211" s="704"/>
      <c r="E211" s="709"/>
      <c r="F211" s="710"/>
      <c r="G211" s="710"/>
      <c r="H211" s="710"/>
      <c r="I211" s="710"/>
      <c r="J211" s="710"/>
      <c r="K211" s="710"/>
      <c r="L211" s="711"/>
      <c r="M211" s="718"/>
      <c r="N211" s="719"/>
      <c r="O211" s="719"/>
      <c r="P211" s="719"/>
      <c r="Q211" s="719"/>
      <c r="R211" s="719"/>
      <c r="S211" s="719"/>
      <c r="T211" s="719"/>
      <c r="U211" s="719"/>
      <c r="V211" s="719"/>
      <c r="W211" s="719"/>
      <c r="X211" s="720"/>
      <c r="Y211" s="670"/>
      <c r="Z211" s="671"/>
      <c r="AA211" s="671"/>
      <c r="AB211" s="671"/>
      <c r="AC211" s="671"/>
      <c r="AD211" s="671"/>
      <c r="AE211" s="671"/>
      <c r="AF211" s="721"/>
      <c r="AG211" s="685" t="str">
        <f t="shared" si="6"/>
        <v/>
      </c>
      <c r="AH211" s="686"/>
      <c r="AI211" s="686"/>
      <c r="AJ211" s="687"/>
      <c r="AK211" s="688"/>
      <c r="AL211" s="689"/>
      <c r="AM211" s="689"/>
      <c r="AN211" s="689"/>
      <c r="AO211" s="689"/>
      <c r="AP211" s="689"/>
      <c r="AQ211" s="689"/>
      <c r="AR211" s="689"/>
      <c r="AS211" s="689"/>
      <c r="AT211" s="689"/>
      <c r="AU211" s="689"/>
      <c r="AV211" s="689"/>
      <c r="AW211" s="689"/>
      <c r="AX211" s="689"/>
      <c r="AY211" s="689"/>
      <c r="AZ211" s="689"/>
      <c r="BA211" s="690"/>
      <c r="BB211" s="667"/>
      <c r="BC211" s="668"/>
      <c r="BD211" s="669"/>
      <c r="BE211" s="670"/>
      <c r="BF211" s="671"/>
      <c r="BG211" s="671"/>
      <c r="BH211" s="671"/>
      <c r="BI211" s="671"/>
      <c r="BJ211" s="671"/>
      <c r="BK211" s="671"/>
      <c r="BL211" s="672"/>
      <c r="BO211" s="189"/>
      <c r="BP211" s="190"/>
      <c r="BQ211" s="190" t="str">
        <f t="shared" ref="BQ211:BQ220" si="7">IF(OR(BO28="",BO28=0),"",BO28)</f>
        <v/>
      </c>
      <c r="BR211" s="189" t="str">
        <f t="shared" si="5"/>
        <v/>
      </c>
    </row>
    <row r="212" spans="1:70" s="117" customFormat="1" ht="15.95" customHeight="1">
      <c r="A212" s="134"/>
      <c r="B212" s="134"/>
      <c r="C212" s="705"/>
      <c r="D212" s="706"/>
      <c r="E212" s="712"/>
      <c r="F212" s="713"/>
      <c r="G212" s="713"/>
      <c r="H212" s="713"/>
      <c r="I212" s="713"/>
      <c r="J212" s="713"/>
      <c r="K212" s="713"/>
      <c r="L212" s="714"/>
      <c r="M212" s="679"/>
      <c r="N212" s="680"/>
      <c r="O212" s="680"/>
      <c r="P212" s="680"/>
      <c r="Q212" s="680"/>
      <c r="R212" s="680"/>
      <c r="S212" s="680"/>
      <c r="T212" s="680"/>
      <c r="U212" s="680"/>
      <c r="V212" s="680"/>
      <c r="W212" s="680"/>
      <c r="X212" s="681"/>
      <c r="Y212" s="722"/>
      <c r="Z212" s="723"/>
      <c r="AA212" s="723"/>
      <c r="AB212" s="723"/>
      <c r="AC212" s="723"/>
      <c r="AD212" s="723"/>
      <c r="AE212" s="723"/>
      <c r="AF212" s="724"/>
      <c r="AG212" s="685" t="str">
        <f t="shared" si="6"/>
        <v/>
      </c>
      <c r="AH212" s="686"/>
      <c r="AI212" s="686"/>
      <c r="AJ212" s="687"/>
      <c r="AK212" s="688"/>
      <c r="AL212" s="689"/>
      <c r="AM212" s="689"/>
      <c r="AN212" s="689"/>
      <c r="AO212" s="689"/>
      <c r="AP212" s="689"/>
      <c r="AQ212" s="689"/>
      <c r="AR212" s="689"/>
      <c r="AS212" s="689"/>
      <c r="AT212" s="689"/>
      <c r="AU212" s="689"/>
      <c r="AV212" s="689"/>
      <c r="AW212" s="689"/>
      <c r="AX212" s="689"/>
      <c r="AY212" s="689"/>
      <c r="AZ212" s="689"/>
      <c r="BA212" s="690"/>
      <c r="BB212" s="667"/>
      <c r="BC212" s="668"/>
      <c r="BD212" s="669"/>
      <c r="BE212" s="673"/>
      <c r="BF212" s="674"/>
      <c r="BG212" s="674"/>
      <c r="BH212" s="674"/>
      <c r="BI212" s="674"/>
      <c r="BJ212" s="674"/>
      <c r="BK212" s="674"/>
      <c r="BL212" s="675"/>
      <c r="BO212" s="189"/>
      <c r="BP212" s="190"/>
      <c r="BQ212" s="190" t="str">
        <f t="shared" si="7"/>
        <v/>
      </c>
      <c r="BR212" s="189" t="str">
        <f t="shared" si="5"/>
        <v/>
      </c>
    </row>
    <row r="213" spans="1:70" s="117" customFormat="1" ht="15.95" customHeight="1">
      <c r="A213" s="134"/>
      <c r="B213" s="134"/>
      <c r="C213" s="734"/>
      <c r="D213" s="735"/>
      <c r="E213" s="736"/>
      <c r="F213" s="737"/>
      <c r="G213" s="737"/>
      <c r="H213" s="737"/>
      <c r="I213" s="737"/>
      <c r="J213" s="737"/>
      <c r="K213" s="737"/>
      <c r="L213" s="738"/>
      <c r="M213" s="728"/>
      <c r="N213" s="729"/>
      <c r="O213" s="729"/>
      <c r="P213" s="729"/>
      <c r="Q213" s="729"/>
      <c r="R213" s="729"/>
      <c r="S213" s="729"/>
      <c r="T213" s="729"/>
      <c r="U213" s="729"/>
      <c r="V213" s="729"/>
      <c r="W213" s="729"/>
      <c r="X213" s="730"/>
      <c r="Y213" s="731"/>
      <c r="Z213" s="732"/>
      <c r="AA213" s="732"/>
      <c r="AB213" s="732"/>
      <c r="AC213" s="732"/>
      <c r="AD213" s="732"/>
      <c r="AE213" s="732"/>
      <c r="AF213" s="733"/>
      <c r="AG213" s="685" t="str">
        <f t="shared" si="6"/>
        <v/>
      </c>
      <c r="AH213" s="686"/>
      <c r="AI213" s="686"/>
      <c r="AJ213" s="687"/>
      <c r="AK213" s="688"/>
      <c r="AL213" s="689"/>
      <c r="AM213" s="689"/>
      <c r="AN213" s="689"/>
      <c r="AO213" s="689"/>
      <c r="AP213" s="689"/>
      <c r="AQ213" s="689"/>
      <c r="AR213" s="689"/>
      <c r="AS213" s="689"/>
      <c r="AT213" s="689"/>
      <c r="AU213" s="689"/>
      <c r="AV213" s="689"/>
      <c r="AW213" s="689"/>
      <c r="AX213" s="689"/>
      <c r="AY213" s="689"/>
      <c r="AZ213" s="689"/>
      <c r="BA213" s="690"/>
      <c r="BB213" s="667"/>
      <c r="BC213" s="668"/>
      <c r="BD213" s="669"/>
      <c r="BE213" s="725"/>
      <c r="BF213" s="726"/>
      <c r="BG213" s="726"/>
      <c r="BH213" s="726"/>
      <c r="BI213" s="726"/>
      <c r="BJ213" s="726"/>
      <c r="BK213" s="726"/>
      <c r="BL213" s="727"/>
      <c r="BO213" s="189"/>
      <c r="BP213" s="190"/>
      <c r="BQ213" s="190" t="str">
        <f t="shared" si="7"/>
        <v/>
      </c>
      <c r="BR213" s="189" t="str">
        <f t="shared" si="5"/>
        <v/>
      </c>
    </row>
    <row r="214" spans="1:70" s="117" customFormat="1" ht="15.95" customHeight="1">
      <c r="A214" s="134"/>
      <c r="B214" s="134"/>
      <c r="C214" s="703" t="str">
        <f>IF(M214="","",COUNT($C$7:D213)+1)</f>
        <v/>
      </c>
      <c r="D214" s="704"/>
      <c r="E214" s="709"/>
      <c r="F214" s="710"/>
      <c r="G214" s="710"/>
      <c r="H214" s="710"/>
      <c r="I214" s="710"/>
      <c r="J214" s="710"/>
      <c r="K214" s="710"/>
      <c r="L214" s="711"/>
      <c r="M214" s="718"/>
      <c r="N214" s="719"/>
      <c r="O214" s="719"/>
      <c r="P214" s="719"/>
      <c r="Q214" s="719"/>
      <c r="R214" s="719"/>
      <c r="S214" s="719"/>
      <c r="T214" s="719"/>
      <c r="U214" s="719"/>
      <c r="V214" s="719"/>
      <c r="W214" s="719"/>
      <c r="X214" s="720"/>
      <c r="Y214" s="670"/>
      <c r="Z214" s="671"/>
      <c r="AA214" s="671"/>
      <c r="AB214" s="671"/>
      <c r="AC214" s="671"/>
      <c r="AD214" s="671"/>
      <c r="AE214" s="671"/>
      <c r="AF214" s="721"/>
      <c r="AG214" s="685" t="str">
        <f t="shared" si="6"/>
        <v/>
      </c>
      <c r="AH214" s="686"/>
      <c r="AI214" s="686"/>
      <c r="AJ214" s="687"/>
      <c r="AK214" s="688"/>
      <c r="AL214" s="689"/>
      <c r="AM214" s="689"/>
      <c r="AN214" s="689"/>
      <c r="AO214" s="689"/>
      <c r="AP214" s="689"/>
      <c r="AQ214" s="689"/>
      <c r="AR214" s="689"/>
      <c r="AS214" s="689"/>
      <c r="AT214" s="689"/>
      <c r="AU214" s="689"/>
      <c r="AV214" s="689"/>
      <c r="AW214" s="689"/>
      <c r="AX214" s="689"/>
      <c r="AY214" s="689"/>
      <c r="AZ214" s="689"/>
      <c r="BA214" s="690"/>
      <c r="BB214" s="667"/>
      <c r="BC214" s="668"/>
      <c r="BD214" s="669"/>
      <c r="BE214" s="670"/>
      <c r="BF214" s="671"/>
      <c r="BG214" s="671"/>
      <c r="BH214" s="671"/>
      <c r="BI214" s="671"/>
      <c r="BJ214" s="671"/>
      <c r="BK214" s="671"/>
      <c r="BL214" s="672"/>
      <c r="BO214" s="189"/>
      <c r="BP214" s="190"/>
      <c r="BQ214" s="190" t="str">
        <f t="shared" si="7"/>
        <v/>
      </c>
      <c r="BR214" s="189" t="str">
        <f t="shared" si="5"/>
        <v/>
      </c>
    </row>
    <row r="215" spans="1:70" s="117" customFormat="1" ht="15.95" customHeight="1">
      <c r="A215" s="134"/>
      <c r="B215" s="134"/>
      <c r="C215" s="705"/>
      <c r="D215" s="706"/>
      <c r="E215" s="712"/>
      <c r="F215" s="713"/>
      <c r="G215" s="713"/>
      <c r="H215" s="713"/>
      <c r="I215" s="713"/>
      <c r="J215" s="713"/>
      <c r="K215" s="713"/>
      <c r="L215" s="714"/>
      <c r="M215" s="679"/>
      <c r="N215" s="680"/>
      <c r="O215" s="680"/>
      <c r="P215" s="680"/>
      <c r="Q215" s="680"/>
      <c r="R215" s="680"/>
      <c r="S215" s="680"/>
      <c r="T215" s="680"/>
      <c r="U215" s="680"/>
      <c r="V215" s="680"/>
      <c r="W215" s="680"/>
      <c r="X215" s="681"/>
      <c r="Y215" s="722"/>
      <c r="Z215" s="723"/>
      <c r="AA215" s="723"/>
      <c r="AB215" s="723"/>
      <c r="AC215" s="723"/>
      <c r="AD215" s="723"/>
      <c r="AE215" s="723"/>
      <c r="AF215" s="724"/>
      <c r="AG215" s="685" t="str">
        <f t="shared" si="6"/>
        <v/>
      </c>
      <c r="AH215" s="686"/>
      <c r="AI215" s="686"/>
      <c r="AJ215" s="687"/>
      <c r="AK215" s="688"/>
      <c r="AL215" s="689"/>
      <c r="AM215" s="689"/>
      <c r="AN215" s="689"/>
      <c r="AO215" s="689"/>
      <c r="AP215" s="689"/>
      <c r="AQ215" s="689"/>
      <c r="AR215" s="689"/>
      <c r="AS215" s="689"/>
      <c r="AT215" s="689"/>
      <c r="AU215" s="689"/>
      <c r="AV215" s="689"/>
      <c r="AW215" s="689"/>
      <c r="AX215" s="689"/>
      <c r="AY215" s="689"/>
      <c r="AZ215" s="689"/>
      <c r="BA215" s="690"/>
      <c r="BB215" s="667"/>
      <c r="BC215" s="668"/>
      <c r="BD215" s="669"/>
      <c r="BE215" s="673"/>
      <c r="BF215" s="674"/>
      <c r="BG215" s="674"/>
      <c r="BH215" s="674"/>
      <c r="BI215" s="674"/>
      <c r="BJ215" s="674"/>
      <c r="BK215" s="674"/>
      <c r="BL215" s="675"/>
      <c r="BO215" s="189"/>
      <c r="BP215" s="190"/>
      <c r="BQ215" s="190" t="str">
        <f t="shared" si="7"/>
        <v/>
      </c>
      <c r="BR215" s="189" t="str">
        <f t="shared" si="5"/>
        <v/>
      </c>
    </row>
    <row r="216" spans="1:70" s="117" customFormat="1" ht="15.95" customHeight="1">
      <c r="A216" s="134"/>
      <c r="B216" s="134"/>
      <c r="C216" s="734"/>
      <c r="D216" s="735"/>
      <c r="E216" s="736"/>
      <c r="F216" s="737"/>
      <c r="G216" s="737"/>
      <c r="H216" s="737"/>
      <c r="I216" s="737"/>
      <c r="J216" s="737"/>
      <c r="K216" s="737"/>
      <c r="L216" s="738"/>
      <c r="M216" s="728"/>
      <c r="N216" s="729"/>
      <c r="O216" s="729"/>
      <c r="P216" s="729"/>
      <c r="Q216" s="729"/>
      <c r="R216" s="729"/>
      <c r="S216" s="729"/>
      <c r="T216" s="729"/>
      <c r="U216" s="729"/>
      <c r="V216" s="729"/>
      <c r="W216" s="729"/>
      <c r="X216" s="730"/>
      <c r="Y216" s="731"/>
      <c r="Z216" s="732"/>
      <c r="AA216" s="732"/>
      <c r="AB216" s="732"/>
      <c r="AC216" s="732"/>
      <c r="AD216" s="732"/>
      <c r="AE216" s="732"/>
      <c r="AF216" s="733"/>
      <c r="AG216" s="685" t="str">
        <f t="shared" si="6"/>
        <v/>
      </c>
      <c r="AH216" s="686"/>
      <c r="AI216" s="686"/>
      <c r="AJ216" s="687"/>
      <c r="AK216" s="688"/>
      <c r="AL216" s="689"/>
      <c r="AM216" s="689"/>
      <c r="AN216" s="689"/>
      <c r="AO216" s="689"/>
      <c r="AP216" s="689"/>
      <c r="AQ216" s="689"/>
      <c r="AR216" s="689"/>
      <c r="AS216" s="689"/>
      <c r="AT216" s="689"/>
      <c r="AU216" s="689"/>
      <c r="AV216" s="689"/>
      <c r="AW216" s="689"/>
      <c r="AX216" s="689"/>
      <c r="AY216" s="689"/>
      <c r="AZ216" s="689"/>
      <c r="BA216" s="690"/>
      <c r="BB216" s="667"/>
      <c r="BC216" s="668"/>
      <c r="BD216" s="669"/>
      <c r="BE216" s="725"/>
      <c r="BF216" s="726"/>
      <c r="BG216" s="726"/>
      <c r="BH216" s="726"/>
      <c r="BI216" s="726"/>
      <c r="BJ216" s="726"/>
      <c r="BK216" s="726"/>
      <c r="BL216" s="727"/>
      <c r="BO216" s="189"/>
      <c r="BP216" s="190"/>
      <c r="BQ216" s="190" t="str">
        <f t="shared" si="7"/>
        <v/>
      </c>
      <c r="BR216" s="189" t="str">
        <f t="shared" si="5"/>
        <v/>
      </c>
    </row>
    <row r="217" spans="1:70" s="117" customFormat="1" ht="15.95" customHeight="1">
      <c r="A217" s="134"/>
      <c r="B217" s="134"/>
      <c r="C217" s="703" t="str">
        <f>IF(M217="","",COUNT($C$7:D216)+1)</f>
        <v/>
      </c>
      <c r="D217" s="704"/>
      <c r="E217" s="709"/>
      <c r="F217" s="710"/>
      <c r="G217" s="710"/>
      <c r="H217" s="710"/>
      <c r="I217" s="710"/>
      <c r="J217" s="710"/>
      <c r="K217" s="710"/>
      <c r="L217" s="711"/>
      <c r="M217" s="718"/>
      <c r="N217" s="719"/>
      <c r="O217" s="719"/>
      <c r="P217" s="719"/>
      <c r="Q217" s="719"/>
      <c r="R217" s="719"/>
      <c r="S217" s="719"/>
      <c r="T217" s="719"/>
      <c r="U217" s="719"/>
      <c r="V217" s="719"/>
      <c r="W217" s="719"/>
      <c r="X217" s="720"/>
      <c r="Y217" s="670"/>
      <c r="Z217" s="671"/>
      <c r="AA217" s="671"/>
      <c r="AB217" s="671"/>
      <c r="AC217" s="671"/>
      <c r="AD217" s="671"/>
      <c r="AE217" s="671"/>
      <c r="AF217" s="721"/>
      <c r="AG217" s="685" t="str">
        <f t="shared" si="6"/>
        <v/>
      </c>
      <c r="AH217" s="686"/>
      <c r="AI217" s="686"/>
      <c r="AJ217" s="687"/>
      <c r="AK217" s="688"/>
      <c r="AL217" s="689"/>
      <c r="AM217" s="689"/>
      <c r="AN217" s="689"/>
      <c r="AO217" s="689"/>
      <c r="AP217" s="689"/>
      <c r="AQ217" s="689"/>
      <c r="AR217" s="689"/>
      <c r="AS217" s="689"/>
      <c r="AT217" s="689"/>
      <c r="AU217" s="689"/>
      <c r="AV217" s="689"/>
      <c r="AW217" s="689"/>
      <c r="AX217" s="689"/>
      <c r="AY217" s="689"/>
      <c r="AZ217" s="689"/>
      <c r="BA217" s="690"/>
      <c r="BB217" s="667"/>
      <c r="BC217" s="668"/>
      <c r="BD217" s="669"/>
      <c r="BE217" s="670"/>
      <c r="BF217" s="671"/>
      <c r="BG217" s="671"/>
      <c r="BH217" s="671"/>
      <c r="BI217" s="671"/>
      <c r="BJ217" s="671"/>
      <c r="BK217" s="671"/>
      <c r="BL217" s="672"/>
      <c r="BO217" s="189"/>
      <c r="BP217" s="190"/>
      <c r="BQ217" s="190" t="str">
        <f t="shared" si="7"/>
        <v/>
      </c>
      <c r="BR217" s="189" t="str">
        <f t="shared" si="5"/>
        <v/>
      </c>
    </row>
    <row r="218" spans="1:70" s="117" customFormat="1" ht="15.95" customHeight="1">
      <c r="A218" s="134"/>
      <c r="B218" s="134"/>
      <c r="C218" s="705"/>
      <c r="D218" s="706"/>
      <c r="E218" s="712"/>
      <c r="F218" s="713"/>
      <c r="G218" s="713"/>
      <c r="H218" s="713"/>
      <c r="I218" s="713"/>
      <c r="J218" s="713"/>
      <c r="K218" s="713"/>
      <c r="L218" s="714"/>
      <c r="M218" s="679"/>
      <c r="N218" s="680"/>
      <c r="O218" s="680"/>
      <c r="P218" s="680"/>
      <c r="Q218" s="680"/>
      <c r="R218" s="680"/>
      <c r="S218" s="680"/>
      <c r="T218" s="680"/>
      <c r="U218" s="680"/>
      <c r="V218" s="680"/>
      <c r="W218" s="680"/>
      <c r="X218" s="681"/>
      <c r="Y218" s="722"/>
      <c r="Z218" s="723"/>
      <c r="AA218" s="723"/>
      <c r="AB218" s="723"/>
      <c r="AC218" s="723"/>
      <c r="AD218" s="723"/>
      <c r="AE218" s="723"/>
      <c r="AF218" s="724"/>
      <c r="AG218" s="685" t="str">
        <f t="shared" si="6"/>
        <v/>
      </c>
      <c r="AH218" s="686"/>
      <c r="AI218" s="686"/>
      <c r="AJ218" s="687"/>
      <c r="AK218" s="688"/>
      <c r="AL218" s="689"/>
      <c r="AM218" s="689"/>
      <c r="AN218" s="689"/>
      <c r="AO218" s="689"/>
      <c r="AP218" s="689"/>
      <c r="AQ218" s="689"/>
      <c r="AR218" s="689"/>
      <c r="AS218" s="689"/>
      <c r="AT218" s="689"/>
      <c r="AU218" s="689"/>
      <c r="AV218" s="689"/>
      <c r="AW218" s="689"/>
      <c r="AX218" s="689"/>
      <c r="AY218" s="689"/>
      <c r="AZ218" s="689"/>
      <c r="BA218" s="690"/>
      <c r="BB218" s="667"/>
      <c r="BC218" s="668"/>
      <c r="BD218" s="669"/>
      <c r="BE218" s="673"/>
      <c r="BF218" s="674"/>
      <c r="BG218" s="674"/>
      <c r="BH218" s="674"/>
      <c r="BI218" s="674"/>
      <c r="BJ218" s="674"/>
      <c r="BK218" s="674"/>
      <c r="BL218" s="675"/>
      <c r="BO218" s="189"/>
      <c r="BP218" s="190"/>
      <c r="BQ218" s="190" t="str">
        <f t="shared" si="7"/>
        <v/>
      </c>
      <c r="BR218" s="189" t="str">
        <f t="shared" si="5"/>
        <v/>
      </c>
    </row>
    <row r="219" spans="1:70" s="117" customFormat="1" ht="15.95" customHeight="1" thickBot="1">
      <c r="A219" s="134"/>
      <c r="B219" s="134"/>
      <c r="C219" s="707"/>
      <c r="D219" s="708"/>
      <c r="E219" s="736"/>
      <c r="F219" s="737"/>
      <c r="G219" s="737"/>
      <c r="H219" s="737"/>
      <c r="I219" s="737"/>
      <c r="J219" s="737"/>
      <c r="K219" s="737"/>
      <c r="L219" s="738"/>
      <c r="M219" s="682"/>
      <c r="N219" s="683"/>
      <c r="O219" s="683"/>
      <c r="P219" s="683"/>
      <c r="Q219" s="683"/>
      <c r="R219" s="683"/>
      <c r="S219" s="683"/>
      <c r="T219" s="683"/>
      <c r="U219" s="683"/>
      <c r="V219" s="683"/>
      <c r="W219" s="683"/>
      <c r="X219" s="684"/>
      <c r="Y219" s="731"/>
      <c r="Z219" s="732"/>
      <c r="AA219" s="732"/>
      <c r="AB219" s="732"/>
      <c r="AC219" s="732"/>
      <c r="AD219" s="732"/>
      <c r="AE219" s="732"/>
      <c r="AF219" s="733"/>
      <c r="AG219" s="685" t="str">
        <f t="shared" si="6"/>
        <v/>
      </c>
      <c r="AH219" s="686"/>
      <c r="AI219" s="686"/>
      <c r="AJ219" s="687"/>
      <c r="AK219" s="697"/>
      <c r="AL219" s="698"/>
      <c r="AM219" s="698"/>
      <c r="AN219" s="698"/>
      <c r="AO219" s="698"/>
      <c r="AP219" s="698"/>
      <c r="AQ219" s="698"/>
      <c r="AR219" s="698"/>
      <c r="AS219" s="698"/>
      <c r="AT219" s="698"/>
      <c r="AU219" s="698"/>
      <c r="AV219" s="698"/>
      <c r="AW219" s="698"/>
      <c r="AX219" s="698"/>
      <c r="AY219" s="698"/>
      <c r="AZ219" s="698"/>
      <c r="BA219" s="699"/>
      <c r="BB219" s="667"/>
      <c r="BC219" s="668"/>
      <c r="BD219" s="669"/>
      <c r="BE219" s="676"/>
      <c r="BF219" s="677"/>
      <c r="BG219" s="677"/>
      <c r="BH219" s="677"/>
      <c r="BI219" s="677"/>
      <c r="BJ219" s="677"/>
      <c r="BK219" s="677"/>
      <c r="BL219" s="678"/>
      <c r="BO219" s="189"/>
      <c r="BP219" s="190"/>
      <c r="BQ219" s="190" t="str">
        <f t="shared" si="7"/>
        <v/>
      </c>
      <c r="BR219" s="189" t="str">
        <f t="shared" si="5"/>
        <v/>
      </c>
    </row>
    <row r="220" spans="1:70" s="117" customFormat="1" ht="15.95" customHeight="1">
      <c r="A220" s="134"/>
      <c r="B220" s="150"/>
      <c r="C220" s="167"/>
      <c r="D220" s="243" t="str">
        <f>D164</f>
        <v>※年齢は、令和5年4月1日時点での年齢とする。</v>
      </c>
      <c r="E220" s="178"/>
      <c r="F220" s="178"/>
      <c r="G220" s="178"/>
      <c r="H220" s="178"/>
      <c r="I220" s="178"/>
      <c r="J220" s="178"/>
      <c r="K220" s="178"/>
      <c r="L220" s="178"/>
      <c r="M220" s="136"/>
      <c r="N220" s="153"/>
      <c r="O220" s="179"/>
      <c r="P220" s="179"/>
      <c r="Q220" s="179"/>
      <c r="R220" s="179"/>
      <c r="S220" s="179"/>
      <c r="T220" s="179"/>
      <c r="U220" s="179"/>
      <c r="V220" s="179"/>
      <c r="W220" s="179"/>
      <c r="X220" s="179"/>
      <c r="Y220" s="153"/>
      <c r="Z220" s="153"/>
      <c r="AA220" s="153"/>
      <c r="AB220" s="153"/>
      <c r="AC220" s="153"/>
      <c r="AD220" s="153"/>
      <c r="AE220" s="153"/>
      <c r="AF220" s="153"/>
      <c r="AG220" s="153"/>
      <c r="AH220" s="153"/>
      <c r="AI220" s="153"/>
      <c r="AJ220" s="153"/>
      <c r="AK220" s="178"/>
      <c r="AL220" s="178"/>
      <c r="AM220" s="178"/>
      <c r="AN220" s="178"/>
      <c r="AO220" s="178"/>
      <c r="AP220" s="178"/>
      <c r="AQ220" s="180"/>
      <c r="AR220" s="180"/>
      <c r="AS220" s="178"/>
      <c r="AT220" s="178"/>
      <c r="AU220" s="178"/>
      <c r="AV220" s="178"/>
      <c r="AW220" s="178"/>
      <c r="AX220" s="178"/>
      <c r="AY220" s="178"/>
      <c r="AZ220" s="181"/>
      <c r="BA220" s="181"/>
      <c r="BB220" s="181"/>
      <c r="BC220" s="181"/>
      <c r="BD220" s="181"/>
      <c r="BE220" s="178"/>
      <c r="BF220" s="178"/>
      <c r="BG220" s="178"/>
      <c r="BH220" s="178"/>
      <c r="BI220" s="178"/>
      <c r="BJ220" s="178"/>
      <c r="BK220" s="178"/>
      <c r="BL220" s="178"/>
      <c r="BO220" s="189"/>
      <c r="BP220" s="190"/>
      <c r="BQ220" s="190" t="str">
        <f t="shared" si="7"/>
        <v/>
      </c>
      <c r="BR220" s="189" t="str">
        <f t="shared" si="5"/>
        <v/>
      </c>
    </row>
    <row r="221" spans="1:70" s="117" customFormat="1" ht="15.95" customHeight="1">
      <c r="A221" s="134"/>
      <c r="B221" s="137"/>
      <c r="C221" s="166"/>
      <c r="D221" s="156"/>
      <c r="E221" s="168"/>
      <c r="F221" s="168"/>
      <c r="G221" s="168"/>
      <c r="H221" s="168"/>
      <c r="I221" s="168"/>
      <c r="J221" s="168"/>
      <c r="K221" s="168"/>
      <c r="L221" s="168"/>
      <c r="M221" s="136"/>
      <c r="N221" s="136"/>
      <c r="O221" s="136"/>
      <c r="P221" s="136"/>
      <c r="Q221" s="136"/>
      <c r="R221" s="136"/>
      <c r="S221" s="163"/>
      <c r="T221" s="163"/>
      <c r="U221" s="163"/>
      <c r="V221" s="163"/>
      <c r="W221" s="163"/>
      <c r="X221" s="163"/>
      <c r="Y221" s="163"/>
      <c r="Z221" s="163"/>
      <c r="AA221" s="163"/>
      <c r="AB221" s="163"/>
      <c r="AC221" s="163"/>
      <c r="AD221" s="163"/>
      <c r="AE221" s="163"/>
      <c r="AF221" s="163"/>
      <c r="AG221" s="163"/>
      <c r="AH221" s="164"/>
      <c r="AI221" s="164"/>
      <c r="AJ221" s="168"/>
      <c r="AK221" s="168"/>
      <c r="AL221" s="168"/>
      <c r="AM221" s="168"/>
      <c r="AN221" s="168"/>
      <c r="AO221" s="168"/>
      <c r="AP221" s="168"/>
      <c r="AQ221" s="164"/>
      <c r="AR221" s="164"/>
      <c r="AS221" s="168"/>
      <c r="AT221" s="168"/>
      <c r="AU221" s="168"/>
      <c r="AV221" s="168"/>
      <c r="AW221" s="168"/>
      <c r="AX221" s="168"/>
      <c r="AY221" s="168"/>
      <c r="AZ221" s="182"/>
      <c r="BA221" s="182"/>
      <c r="BB221" s="182"/>
      <c r="BC221" s="182"/>
      <c r="BD221" s="182"/>
      <c r="BE221" s="168"/>
      <c r="BF221" s="168"/>
      <c r="BG221" s="168"/>
      <c r="BH221" s="168"/>
      <c r="BI221" s="168"/>
      <c r="BJ221" s="168"/>
      <c r="BK221" s="168"/>
      <c r="BL221" s="168"/>
      <c r="BO221" s="189"/>
      <c r="BP221" s="190"/>
      <c r="BQ221" s="190" t="str">
        <f>IF(OR(BO38="",BO38=0),"",BO38)</f>
        <v/>
      </c>
      <c r="BR221" s="189" t="str">
        <f t="shared" si="5"/>
        <v/>
      </c>
    </row>
    <row r="222" spans="1:70" s="117" customFormat="1" ht="15.95" customHeight="1">
      <c r="A222" s="134"/>
      <c r="B222" s="137"/>
      <c r="C222" s="166"/>
      <c r="D222" s="167"/>
      <c r="E222" s="168"/>
      <c r="F222" s="168"/>
      <c r="G222" s="168"/>
      <c r="H222" s="168"/>
      <c r="I222" s="168"/>
      <c r="J222" s="168"/>
      <c r="K222" s="168"/>
      <c r="L222" s="168"/>
      <c r="M222" s="136"/>
      <c r="N222" s="136"/>
      <c r="O222" s="136"/>
      <c r="P222" s="136"/>
      <c r="Q222" s="136"/>
      <c r="R222" s="136"/>
      <c r="S222" s="163"/>
      <c r="T222" s="163"/>
      <c r="U222" s="163"/>
      <c r="V222" s="163"/>
      <c r="W222" s="163"/>
      <c r="X222" s="163"/>
      <c r="Y222" s="163"/>
      <c r="Z222" s="163"/>
      <c r="AA222" s="163"/>
      <c r="AB222" s="163"/>
      <c r="AC222" s="163"/>
      <c r="AD222" s="163"/>
      <c r="AE222" s="163"/>
      <c r="AF222" s="163"/>
      <c r="AG222" s="163"/>
      <c r="AH222" s="164"/>
      <c r="AI222" s="164"/>
      <c r="AJ222" s="168"/>
      <c r="AK222" s="168"/>
      <c r="AL222" s="168"/>
      <c r="AM222" s="168"/>
      <c r="AN222" s="168"/>
      <c r="AO222" s="168"/>
      <c r="AP222" s="168"/>
      <c r="AQ222" s="164"/>
      <c r="AR222" s="164"/>
      <c r="AS222" s="168"/>
      <c r="AT222" s="168"/>
      <c r="AU222" s="168"/>
      <c r="AV222" s="168"/>
      <c r="AW222" s="168"/>
      <c r="AX222" s="168"/>
      <c r="AY222" s="168"/>
      <c r="AZ222" s="182"/>
      <c r="BA222" s="182"/>
      <c r="BB222" s="182"/>
      <c r="BC222" s="182"/>
      <c r="BD222" s="182"/>
      <c r="BE222" s="168"/>
      <c r="BF222" s="168"/>
      <c r="BG222" s="168"/>
      <c r="BH222" s="168"/>
      <c r="BI222" s="168"/>
      <c r="BJ222" s="168"/>
      <c r="BK222" s="168"/>
      <c r="BL222" s="168"/>
      <c r="BO222" s="189"/>
      <c r="BP222" s="190"/>
      <c r="BQ222" s="190" t="str">
        <f>IF(OR(BO39="",BO39=0),"",BO39)</f>
        <v/>
      </c>
      <c r="BR222" s="189" t="str">
        <f t="shared" si="5"/>
        <v/>
      </c>
    </row>
    <row r="223" spans="1:70" s="117" customFormat="1" ht="15.95" customHeight="1">
      <c r="A223" s="134"/>
      <c r="B223" s="137"/>
      <c r="C223" s="166"/>
      <c r="D223" s="167"/>
      <c r="E223" s="168"/>
      <c r="F223" s="168"/>
      <c r="G223" s="168"/>
      <c r="H223" s="168"/>
      <c r="I223" s="168"/>
      <c r="J223" s="168"/>
      <c r="K223" s="168"/>
      <c r="L223" s="168"/>
      <c r="M223" s="136"/>
      <c r="N223" s="136"/>
      <c r="O223" s="133"/>
      <c r="P223" s="133"/>
      <c r="Q223" s="133"/>
      <c r="R223" s="133"/>
      <c r="S223" s="163"/>
      <c r="T223" s="163"/>
      <c r="U223" s="163"/>
      <c r="V223" s="163"/>
      <c r="W223" s="163"/>
      <c r="X223" s="163"/>
      <c r="Y223" s="163"/>
      <c r="Z223" s="163"/>
      <c r="AA223" s="163"/>
      <c r="AB223" s="163"/>
      <c r="AC223" s="163"/>
      <c r="AD223" s="163"/>
      <c r="AE223" s="163"/>
      <c r="AF223" s="163"/>
      <c r="AG223" s="163"/>
      <c r="AH223" s="164"/>
      <c r="AI223" s="164"/>
      <c r="AJ223" s="168"/>
      <c r="AK223" s="168"/>
      <c r="AL223" s="168"/>
      <c r="AM223" s="168"/>
      <c r="AN223" s="168"/>
      <c r="AO223" s="168"/>
      <c r="AP223" s="168"/>
      <c r="AQ223" s="164"/>
      <c r="AR223" s="164"/>
      <c r="AS223" s="168"/>
      <c r="AT223" s="168"/>
      <c r="AU223" s="168"/>
      <c r="AV223" s="168"/>
      <c r="AW223" s="168"/>
      <c r="AX223" s="168"/>
      <c r="AY223" s="168"/>
      <c r="AZ223" s="182"/>
      <c r="BA223" s="182"/>
      <c r="BB223" s="182"/>
      <c r="BC223" s="182"/>
      <c r="BD223" s="182"/>
      <c r="BE223" s="168"/>
      <c r="BF223" s="168"/>
      <c r="BG223" s="168"/>
      <c r="BH223" s="168"/>
      <c r="BI223" s="168"/>
      <c r="BJ223" s="168"/>
      <c r="BK223" s="168"/>
      <c r="BL223" s="168"/>
      <c r="BO223" s="189"/>
      <c r="BP223" s="190"/>
      <c r="BQ223" s="190" t="str">
        <f>IF(OR(BO40="",BO40=0),"",BO40)</f>
        <v/>
      </c>
      <c r="BR223" s="189" t="str">
        <f t="shared" si="5"/>
        <v/>
      </c>
    </row>
    <row r="224" spans="1:70" s="117" customFormat="1" ht="15.95" customHeight="1">
      <c r="A224" s="122"/>
      <c r="B224" s="122"/>
      <c r="C224" s="174"/>
      <c r="D224" s="174"/>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row>
    <row r="225" spans="1:70" s="117" customFormat="1" ht="15.95" customHeight="1">
      <c r="A225" s="117" t="s">
        <v>230</v>
      </c>
      <c r="C225" s="119"/>
      <c r="D225" s="119"/>
      <c r="E225" s="111"/>
      <c r="F225" s="111"/>
      <c r="G225" s="111"/>
      <c r="H225" s="111"/>
      <c r="I225" s="111"/>
      <c r="J225" s="111"/>
      <c r="K225" s="111"/>
      <c r="L225" s="111"/>
      <c r="M225" s="109"/>
      <c r="N225" s="109"/>
      <c r="O225" s="109"/>
      <c r="P225" s="109"/>
      <c r="Q225" s="109"/>
      <c r="R225" s="769" t="s">
        <v>231</v>
      </c>
      <c r="S225" s="770"/>
      <c r="T225" s="770"/>
      <c r="U225" s="770"/>
      <c r="V225" s="770"/>
      <c r="W225" s="770"/>
      <c r="X225" s="770"/>
      <c r="Y225" s="771"/>
      <c r="Z225" s="769">
        <f>Z1</f>
        <v>0</v>
      </c>
      <c r="AA225" s="770"/>
      <c r="AB225" s="770"/>
      <c r="AC225" s="770"/>
      <c r="AD225" s="770"/>
      <c r="AE225" s="770"/>
      <c r="AF225" s="770"/>
      <c r="AG225" s="771"/>
      <c r="AH225" s="112"/>
      <c r="AI225" s="112"/>
      <c r="AJ225" s="772" t="s">
        <v>232</v>
      </c>
      <c r="AK225" s="773"/>
      <c r="AL225" s="773"/>
      <c r="AM225" s="773"/>
      <c r="AN225" s="773"/>
      <c r="AO225" s="773"/>
      <c r="AP225" s="773"/>
      <c r="AQ225" s="774"/>
      <c r="AR225" s="775" t="str">
        <f>AS1</f>
        <v>霧島工務店株式会社</v>
      </c>
      <c r="AS225" s="776"/>
      <c r="AT225" s="776"/>
      <c r="AU225" s="776"/>
      <c r="AV225" s="776"/>
      <c r="AW225" s="776"/>
      <c r="AX225" s="776"/>
      <c r="AY225" s="776"/>
      <c r="AZ225" s="776"/>
      <c r="BA225" s="776"/>
      <c r="BB225" s="776"/>
      <c r="BC225" s="776"/>
      <c r="BD225" s="776"/>
      <c r="BE225" s="776"/>
      <c r="BF225" s="776"/>
      <c r="BG225" s="777"/>
      <c r="BH225" s="173"/>
      <c r="BI225" s="778" t="s">
        <v>477</v>
      </c>
      <c r="BJ225" s="778"/>
      <c r="BK225" s="778"/>
      <c r="BL225" s="778"/>
    </row>
    <row r="226" spans="1:70" s="117" customFormat="1" ht="15.95" customHeight="1">
      <c r="A226" s="118"/>
      <c r="B226" s="118"/>
      <c r="C226" s="174"/>
      <c r="D226" s="174"/>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0"/>
      <c r="BJ226" s="120"/>
      <c r="BK226" s="120"/>
      <c r="BL226" s="120"/>
    </row>
    <row r="227" spans="1:70" s="117" customFormat="1" ht="15.95" customHeight="1">
      <c r="A227" s="122"/>
      <c r="B227" s="123"/>
      <c r="C227" s="779" t="s">
        <v>235</v>
      </c>
      <c r="D227" s="779"/>
      <c r="E227" s="779"/>
      <c r="F227" s="779"/>
      <c r="G227" s="779"/>
      <c r="H227" s="779"/>
      <c r="I227" s="779"/>
      <c r="J227" s="779"/>
      <c r="K227" s="779"/>
      <c r="L227" s="779"/>
      <c r="M227" s="779"/>
      <c r="N227" s="779"/>
      <c r="O227" s="779"/>
      <c r="P227" s="779"/>
      <c r="Q227" s="779"/>
      <c r="R227" s="779"/>
      <c r="S227" s="779"/>
      <c r="T227" s="779"/>
      <c r="U227" s="779"/>
      <c r="V227" s="779"/>
      <c r="W227" s="779"/>
      <c r="X227" s="779"/>
      <c r="Y227" s="779"/>
      <c r="Z227" s="779"/>
      <c r="AA227" s="779"/>
      <c r="AB227" s="779"/>
      <c r="AC227" s="779"/>
      <c r="AD227" s="779"/>
      <c r="AE227" s="779"/>
      <c r="AF227" s="779"/>
      <c r="AG227" s="779"/>
      <c r="AH227" s="779"/>
      <c r="AI227" s="779"/>
      <c r="AJ227" s="779"/>
      <c r="AK227" s="779"/>
      <c r="AL227" s="779"/>
      <c r="AM227" s="779"/>
      <c r="AN227" s="779"/>
      <c r="AO227" s="779"/>
      <c r="AP227" s="779"/>
      <c r="AQ227" s="779"/>
      <c r="AR227" s="779"/>
      <c r="AS227" s="779"/>
      <c r="AT227" s="779"/>
      <c r="AU227" s="779"/>
      <c r="AV227" s="779"/>
      <c r="AW227" s="779"/>
      <c r="AX227" s="779"/>
      <c r="AY227" s="779"/>
      <c r="AZ227" s="779"/>
      <c r="BA227" s="779"/>
      <c r="BB227" s="779"/>
      <c r="BC227" s="779"/>
      <c r="BD227" s="779"/>
      <c r="BE227" s="779"/>
      <c r="BF227" s="779"/>
      <c r="BG227" s="779"/>
      <c r="BH227" s="779"/>
      <c r="BI227" s="779"/>
      <c r="BJ227" s="779"/>
      <c r="BK227" s="779"/>
      <c r="BL227" s="779"/>
    </row>
    <row r="228" spans="1:70" s="117" customFormat="1" ht="15.95" customHeight="1" thickBot="1">
      <c r="A228" s="122"/>
      <c r="B228" s="123"/>
      <c r="C228" s="176"/>
      <c r="D228" s="176"/>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row>
    <row r="229" spans="1:70" s="117" customFormat="1" ht="15.95" customHeight="1">
      <c r="A229" s="134"/>
      <c r="B229" s="134"/>
      <c r="C229" s="751" t="s">
        <v>3</v>
      </c>
      <c r="D229" s="752"/>
      <c r="E229" s="755" t="s">
        <v>238</v>
      </c>
      <c r="F229" s="756"/>
      <c r="G229" s="756"/>
      <c r="H229" s="756"/>
      <c r="I229" s="756"/>
      <c r="J229" s="756"/>
      <c r="K229" s="756"/>
      <c r="L229" s="757"/>
      <c r="M229" s="761" t="s">
        <v>239</v>
      </c>
      <c r="N229" s="762"/>
      <c r="O229" s="762"/>
      <c r="P229" s="762"/>
      <c r="Q229" s="762"/>
      <c r="R229" s="762"/>
      <c r="S229" s="762"/>
      <c r="T229" s="762"/>
      <c r="U229" s="762"/>
      <c r="V229" s="762"/>
      <c r="W229" s="762"/>
      <c r="X229" s="763"/>
      <c r="Y229" s="761" t="s">
        <v>240</v>
      </c>
      <c r="Z229" s="762"/>
      <c r="AA229" s="762"/>
      <c r="AB229" s="762"/>
      <c r="AC229" s="762"/>
      <c r="AD229" s="762"/>
      <c r="AE229" s="762"/>
      <c r="AF229" s="763"/>
      <c r="AG229" s="745" t="s">
        <v>478</v>
      </c>
      <c r="AH229" s="746"/>
      <c r="AI229" s="746"/>
      <c r="AJ229" s="767"/>
      <c r="AK229" s="745" t="s">
        <v>242</v>
      </c>
      <c r="AL229" s="746"/>
      <c r="AM229" s="746"/>
      <c r="AN229" s="746"/>
      <c r="AO229" s="746"/>
      <c r="AP229" s="746"/>
      <c r="AQ229" s="746"/>
      <c r="AR229" s="746"/>
      <c r="AS229" s="746"/>
      <c r="AT229" s="746"/>
      <c r="AU229" s="746"/>
      <c r="AV229" s="746"/>
      <c r="AW229" s="746"/>
      <c r="AX229" s="746"/>
      <c r="AY229" s="746"/>
      <c r="AZ229" s="746"/>
      <c r="BA229" s="767"/>
      <c r="BB229" s="739" t="s">
        <v>243</v>
      </c>
      <c r="BC229" s="740"/>
      <c r="BD229" s="741"/>
      <c r="BE229" s="745" t="s">
        <v>305</v>
      </c>
      <c r="BF229" s="746"/>
      <c r="BG229" s="746"/>
      <c r="BH229" s="746"/>
      <c r="BI229" s="746"/>
      <c r="BJ229" s="746"/>
      <c r="BK229" s="746"/>
      <c r="BL229" s="747"/>
    </row>
    <row r="230" spans="1:70" ht="15.95" customHeight="1">
      <c r="A230" s="134"/>
      <c r="B230" s="134"/>
      <c r="C230" s="753"/>
      <c r="D230" s="754"/>
      <c r="E230" s="758"/>
      <c r="F230" s="759"/>
      <c r="G230" s="759"/>
      <c r="H230" s="759"/>
      <c r="I230" s="759"/>
      <c r="J230" s="759"/>
      <c r="K230" s="759"/>
      <c r="L230" s="760"/>
      <c r="M230" s="764"/>
      <c r="N230" s="765"/>
      <c r="O230" s="765"/>
      <c r="P230" s="765"/>
      <c r="Q230" s="765"/>
      <c r="R230" s="765"/>
      <c r="S230" s="765"/>
      <c r="T230" s="765"/>
      <c r="U230" s="765"/>
      <c r="V230" s="765"/>
      <c r="W230" s="765"/>
      <c r="X230" s="766"/>
      <c r="Y230" s="764"/>
      <c r="Z230" s="765"/>
      <c r="AA230" s="765"/>
      <c r="AB230" s="765"/>
      <c r="AC230" s="765"/>
      <c r="AD230" s="765"/>
      <c r="AE230" s="765"/>
      <c r="AF230" s="766"/>
      <c r="AG230" s="748"/>
      <c r="AH230" s="749"/>
      <c r="AI230" s="749"/>
      <c r="AJ230" s="768"/>
      <c r="AK230" s="748"/>
      <c r="AL230" s="749"/>
      <c r="AM230" s="749"/>
      <c r="AN230" s="749"/>
      <c r="AO230" s="749"/>
      <c r="AP230" s="749"/>
      <c r="AQ230" s="749"/>
      <c r="AR230" s="749"/>
      <c r="AS230" s="749"/>
      <c r="AT230" s="749"/>
      <c r="AU230" s="749"/>
      <c r="AV230" s="749"/>
      <c r="AW230" s="749"/>
      <c r="AX230" s="749"/>
      <c r="AY230" s="749"/>
      <c r="AZ230" s="749"/>
      <c r="BA230" s="768"/>
      <c r="BB230" s="742"/>
      <c r="BC230" s="743"/>
      <c r="BD230" s="744"/>
      <c r="BE230" s="748"/>
      <c r="BF230" s="749"/>
      <c r="BG230" s="749"/>
      <c r="BH230" s="749"/>
      <c r="BI230" s="749"/>
      <c r="BJ230" s="749"/>
      <c r="BK230" s="749"/>
      <c r="BL230" s="750"/>
    </row>
    <row r="231" spans="1:70" ht="15.95" customHeight="1">
      <c r="A231" s="134"/>
      <c r="B231" s="134"/>
      <c r="C231" s="703" t="str">
        <f>IF(M231="","",COUNT($C$7:D230)+1)</f>
        <v/>
      </c>
      <c r="D231" s="704"/>
      <c r="E231" s="709"/>
      <c r="F231" s="710"/>
      <c r="G231" s="710"/>
      <c r="H231" s="710"/>
      <c r="I231" s="710"/>
      <c r="J231" s="710"/>
      <c r="K231" s="710"/>
      <c r="L231" s="711"/>
      <c r="M231" s="718"/>
      <c r="N231" s="719"/>
      <c r="O231" s="719"/>
      <c r="P231" s="719"/>
      <c r="Q231" s="719"/>
      <c r="R231" s="719"/>
      <c r="S231" s="719"/>
      <c r="T231" s="719"/>
      <c r="U231" s="719"/>
      <c r="V231" s="719"/>
      <c r="W231" s="719"/>
      <c r="X231" s="720"/>
      <c r="Y231" s="670"/>
      <c r="Z231" s="671"/>
      <c r="AA231" s="671"/>
      <c r="AB231" s="671"/>
      <c r="AC231" s="671"/>
      <c r="AD231" s="671"/>
      <c r="AE231" s="671"/>
      <c r="AF231" s="721"/>
      <c r="AG231" s="685" t="str">
        <f t="shared" ref="AG231:AG275" si="8">IF(OR(ISNA(VLOOKUP(AK231,$BQ$42:$BR$223,2,FALSE)),AK231=0,AK231="",AK231="",AK231=" ",AK231="　"),"",VLOOKUP(AK231,$BQ$42:$BR$223,2,FALSE))</f>
        <v/>
      </c>
      <c r="AH231" s="686"/>
      <c r="AI231" s="686"/>
      <c r="AJ231" s="687"/>
      <c r="AK231" s="688"/>
      <c r="AL231" s="689"/>
      <c r="AM231" s="689"/>
      <c r="AN231" s="689"/>
      <c r="AO231" s="689"/>
      <c r="AP231" s="689"/>
      <c r="AQ231" s="689"/>
      <c r="AR231" s="689"/>
      <c r="AS231" s="689"/>
      <c r="AT231" s="689"/>
      <c r="AU231" s="689"/>
      <c r="AV231" s="689"/>
      <c r="AW231" s="689"/>
      <c r="AX231" s="689"/>
      <c r="AY231" s="689"/>
      <c r="AZ231" s="689"/>
      <c r="BA231" s="690"/>
      <c r="BB231" s="667"/>
      <c r="BC231" s="668"/>
      <c r="BD231" s="669"/>
      <c r="BE231" s="670"/>
      <c r="BF231" s="671"/>
      <c r="BG231" s="671"/>
      <c r="BH231" s="671"/>
      <c r="BI231" s="671"/>
      <c r="BJ231" s="671"/>
      <c r="BK231" s="671"/>
      <c r="BL231" s="672"/>
    </row>
    <row r="232" spans="1:70" ht="15.95" customHeight="1">
      <c r="A232" s="134"/>
      <c r="B232" s="134"/>
      <c r="C232" s="705"/>
      <c r="D232" s="706"/>
      <c r="E232" s="712"/>
      <c r="F232" s="713"/>
      <c r="G232" s="713"/>
      <c r="H232" s="713"/>
      <c r="I232" s="713"/>
      <c r="J232" s="713"/>
      <c r="K232" s="713"/>
      <c r="L232" s="714"/>
      <c r="M232" s="679"/>
      <c r="N232" s="680"/>
      <c r="O232" s="680"/>
      <c r="P232" s="680"/>
      <c r="Q232" s="680"/>
      <c r="R232" s="680"/>
      <c r="S232" s="680"/>
      <c r="T232" s="680"/>
      <c r="U232" s="680"/>
      <c r="V232" s="680"/>
      <c r="W232" s="680"/>
      <c r="X232" s="681"/>
      <c r="Y232" s="722"/>
      <c r="Z232" s="723"/>
      <c r="AA232" s="723"/>
      <c r="AB232" s="723"/>
      <c r="AC232" s="723"/>
      <c r="AD232" s="723"/>
      <c r="AE232" s="723"/>
      <c r="AF232" s="724"/>
      <c r="AG232" s="685" t="str">
        <f t="shared" si="8"/>
        <v/>
      </c>
      <c r="AH232" s="686"/>
      <c r="AI232" s="686"/>
      <c r="AJ232" s="687"/>
      <c r="AK232" s="688"/>
      <c r="AL232" s="689"/>
      <c r="AM232" s="689"/>
      <c r="AN232" s="689"/>
      <c r="AO232" s="689"/>
      <c r="AP232" s="689"/>
      <c r="AQ232" s="689"/>
      <c r="AR232" s="689"/>
      <c r="AS232" s="689"/>
      <c r="AT232" s="689"/>
      <c r="AU232" s="689"/>
      <c r="AV232" s="689"/>
      <c r="AW232" s="689"/>
      <c r="AX232" s="689"/>
      <c r="AY232" s="689"/>
      <c r="AZ232" s="689"/>
      <c r="BA232" s="690"/>
      <c r="BB232" s="667"/>
      <c r="BC232" s="668"/>
      <c r="BD232" s="669"/>
      <c r="BE232" s="673"/>
      <c r="BF232" s="674"/>
      <c r="BG232" s="674"/>
      <c r="BH232" s="674"/>
      <c r="BI232" s="674"/>
      <c r="BJ232" s="674"/>
      <c r="BK232" s="674"/>
      <c r="BL232" s="675"/>
    </row>
    <row r="233" spans="1:70" ht="15.95" customHeight="1">
      <c r="A233" s="134"/>
      <c r="B233" s="134"/>
      <c r="C233" s="734"/>
      <c r="D233" s="735"/>
      <c r="E233" s="736"/>
      <c r="F233" s="737"/>
      <c r="G233" s="737"/>
      <c r="H233" s="737"/>
      <c r="I233" s="737"/>
      <c r="J233" s="737"/>
      <c r="K233" s="737"/>
      <c r="L233" s="738"/>
      <c r="M233" s="728"/>
      <c r="N233" s="729"/>
      <c r="O233" s="729"/>
      <c r="P233" s="729"/>
      <c r="Q233" s="729"/>
      <c r="R233" s="729"/>
      <c r="S233" s="729"/>
      <c r="T233" s="729"/>
      <c r="U233" s="729"/>
      <c r="V233" s="729"/>
      <c r="W233" s="729"/>
      <c r="X233" s="730"/>
      <c r="Y233" s="731"/>
      <c r="Z233" s="732"/>
      <c r="AA233" s="732"/>
      <c r="AB233" s="732"/>
      <c r="AC233" s="732"/>
      <c r="AD233" s="732"/>
      <c r="AE233" s="732"/>
      <c r="AF233" s="733"/>
      <c r="AG233" s="685" t="str">
        <f t="shared" si="8"/>
        <v/>
      </c>
      <c r="AH233" s="686"/>
      <c r="AI233" s="686"/>
      <c r="AJ233" s="687"/>
      <c r="AK233" s="688"/>
      <c r="AL233" s="689"/>
      <c r="AM233" s="689"/>
      <c r="AN233" s="689"/>
      <c r="AO233" s="689"/>
      <c r="AP233" s="689"/>
      <c r="AQ233" s="689"/>
      <c r="AR233" s="689"/>
      <c r="AS233" s="689"/>
      <c r="AT233" s="689"/>
      <c r="AU233" s="689"/>
      <c r="AV233" s="689"/>
      <c r="AW233" s="689"/>
      <c r="AX233" s="689"/>
      <c r="AY233" s="689"/>
      <c r="AZ233" s="689"/>
      <c r="BA233" s="690"/>
      <c r="BB233" s="667"/>
      <c r="BC233" s="668"/>
      <c r="BD233" s="669"/>
      <c r="BE233" s="725"/>
      <c r="BF233" s="726"/>
      <c r="BG233" s="726"/>
      <c r="BH233" s="726"/>
      <c r="BI233" s="726"/>
      <c r="BJ233" s="726"/>
      <c r="BK233" s="726"/>
      <c r="BL233" s="727"/>
    </row>
    <row r="234" spans="1:70" ht="15.95" customHeight="1">
      <c r="A234" s="134"/>
      <c r="B234" s="134"/>
      <c r="C234" s="703" t="str">
        <f>IF(M234="","",COUNT($C$7:D233)+1)</f>
        <v/>
      </c>
      <c r="D234" s="704"/>
      <c r="E234" s="709"/>
      <c r="F234" s="710"/>
      <c r="G234" s="710"/>
      <c r="H234" s="710"/>
      <c r="I234" s="710"/>
      <c r="J234" s="710"/>
      <c r="K234" s="710"/>
      <c r="L234" s="711"/>
      <c r="M234" s="718"/>
      <c r="N234" s="719"/>
      <c r="O234" s="719"/>
      <c r="P234" s="719"/>
      <c r="Q234" s="719"/>
      <c r="R234" s="719"/>
      <c r="S234" s="719"/>
      <c r="T234" s="719"/>
      <c r="U234" s="719"/>
      <c r="V234" s="719"/>
      <c r="W234" s="719"/>
      <c r="X234" s="720"/>
      <c r="Y234" s="670"/>
      <c r="Z234" s="671"/>
      <c r="AA234" s="671"/>
      <c r="AB234" s="671"/>
      <c r="AC234" s="671"/>
      <c r="AD234" s="671"/>
      <c r="AE234" s="671"/>
      <c r="AF234" s="721"/>
      <c r="AG234" s="685" t="str">
        <f t="shared" si="8"/>
        <v/>
      </c>
      <c r="AH234" s="686"/>
      <c r="AI234" s="686"/>
      <c r="AJ234" s="687"/>
      <c r="AK234" s="688"/>
      <c r="AL234" s="689"/>
      <c r="AM234" s="689"/>
      <c r="AN234" s="689"/>
      <c r="AO234" s="689"/>
      <c r="AP234" s="689"/>
      <c r="AQ234" s="689"/>
      <c r="AR234" s="689"/>
      <c r="AS234" s="689"/>
      <c r="AT234" s="689"/>
      <c r="AU234" s="689"/>
      <c r="AV234" s="689"/>
      <c r="AW234" s="689"/>
      <c r="AX234" s="689"/>
      <c r="AY234" s="689"/>
      <c r="AZ234" s="689"/>
      <c r="BA234" s="690"/>
      <c r="BB234" s="667"/>
      <c r="BC234" s="668"/>
      <c r="BD234" s="669"/>
      <c r="BE234" s="670"/>
      <c r="BF234" s="671"/>
      <c r="BG234" s="671"/>
      <c r="BH234" s="671"/>
      <c r="BI234" s="671"/>
      <c r="BJ234" s="671"/>
      <c r="BK234" s="671"/>
      <c r="BL234" s="672"/>
    </row>
    <row r="235" spans="1:70" ht="15.95" customHeight="1">
      <c r="A235" s="134"/>
      <c r="B235" s="134"/>
      <c r="C235" s="705"/>
      <c r="D235" s="706"/>
      <c r="E235" s="712"/>
      <c r="F235" s="713"/>
      <c r="G235" s="713"/>
      <c r="H235" s="713"/>
      <c r="I235" s="713"/>
      <c r="J235" s="713"/>
      <c r="K235" s="713"/>
      <c r="L235" s="714"/>
      <c r="M235" s="679"/>
      <c r="N235" s="680"/>
      <c r="O235" s="680"/>
      <c r="P235" s="680"/>
      <c r="Q235" s="680"/>
      <c r="R235" s="680"/>
      <c r="S235" s="680"/>
      <c r="T235" s="680"/>
      <c r="U235" s="680"/>
      <c r="V235" s="680"/>
      <c r="W235" s="680"/>
      <c r="X235" s="681"/>
      <c r="Y235" s="722"/>
      <c r="Z235" s="723"/>
      <c r="AA235" s="723"/>
      <c r="AB235" s="723"/>
      <c r="AC235" s="723"/>
      <c r="AD235" s="723"/>
      <c r="AE235" s="723"/>
      <c r="AF235" s="724"/>
      <c r="AG235" s="685" t="str">
        <f t="shared" si="8"/>
        <v/>
      </c>
      <c r="AH235" s="686"/>
      <c r="AI235" s="686"/>
      <c r="AJ235" s="687"/>
      <c r="AK235" s="688"/>
      <c r="AL235" s="689"/>
      <c r="AM235" s="689"/>
      <c r="AN235" s="689"/>
      <c r="AO235" s="689"/>
      <c r="AP235" s="689"/>
      <c r="AQ235" s="689"/>
      <c r="AR235" s="689"/>
      <c r="AS235" s="689"/>
      <c r="AT235" s="689"/>
      <c r="AU235" s="689"/>
      <c r="AV235" s="689"/>
      <c r="AW235" s="689"/>
      <c r="AX235" s="689"/>
      <c r="AY235" s="689"/>
      <c r="AZ235" s="689"/>
      <c r="BA235" s="690"/>
      <c r="BB235" s="667"/>
      <c r="BC235" s="668"/>
      <c r="BD235" s="669"/>
      <c r="BE235" s="673"/>
      <c r="BF235" s="674"/>
      <c r="BG235" s="674"/>
      <c r="BH235" s="674"/>
      <c r="BI235" s="674"/>
      <c r="BJ235" s="674"/>
      <c r="BK235" s="674"/>
      <c r="BL235" s="675"/>
    </row>
    <row r="236" spans="1:70" ht="15.95" customHeight="1">
      <c r="A236" s="134"/>
      <c r="B236" s="134"/>
      <c r="C236" s="734"/>
      <c r="D236" s="735"/>
      <c r="E236" s="736"/>
      <c r="F236" s="737"/>
      <c r="G236" s="737"/>
      <c r="H236" s="737"/>
      <c r="I236" s="737"/>
      <c r="J236" s="737"/>
      <c r="K236" s="737"/>
      <c r="L236" s="738"/>
      <c r="M236" s="728"/>
      <c r="N236" s="729"/>
      <c r="O236" s="729"/>
      <c r="P236" s="729"/>
      <c r="Q236" s="729"/>
      <c r="R236" s="729"/>
      <c r="S236" s="729"/>
      <c r="T236" s="729"/>
      <c r="U236" s="729"/>
      <c r="V236" s="729"/>
      <c r="W236" s="729"/>
      <c r="X236" s="730"/>
      <c r="Y236" s="731"/>
      <c r="Z236" s="732"/>
      <c r="AA236" s="732"/>
      <c r="AB236" s="732"/>
      <c r="AC236" s="732"/>
      <c r="AD236" s="732"/>
      <c r="AE236" s="732"/>
      <c r="AF236" s="733"/>
      <c r="AG236" s="685" t="str">
        <f t="shared" si="8"/>
        <v/>
      </c>
      <c r="AH236" s="686"/>
      <c r="AI236" s="686"/>
      <c r="AJ236" s="687"/>
      <c r="AK236" s="688"/>
      <c r="AL236" s="689"/>
      <c r="AM236" s="689"/>
      <c r="AN236" s="689"/>
      <c r="AO236" s="689"/>
      <c r="AP236" s="689"/>
      <c r="AQ236" s="689"/>
      <c r="AR236" s="689"/>
      <c r="AS236" s="689"/>
      <c r="AT236" s="689"/>
      <c r="AU236" s="689"/>
      <c r="AV236" s="689"/>
      <c r="AW236" s="689"/>
      <c r="AX236" s="689"/>
      <c r="AY236" s="689"/>
      <c r="AZ236" s="689"/>
      <c r="BA236" s="690"/>
      <c r="BB236" s="667"/>
      <c r="BC236" s="668"/>
      <c r="BD236" s="669"/>
      <c r="BE236" s="725"/>
      <c r="BF236" s="726"/>
      <c r="BG236" s="726"/>
      <c r="BH236" s="726"/>
      <c r="BI236" s="726"/>
      <c r="BJ236" s="726"/>
      <c r="BK236" s="726"/>
      <c r="BL236" s="727"/>
      <c r="BO236" s="117"/>
      <c r="BP236" s="117"/>
      <c r="BQ236" s="117"/>
      <c r="BR236" s="117"/>
    </row>
    <row r="237" spans="1:70" ht="15.95" customHeight="1">
      <c r="A237" s="134"/>
      <c r="B237" s="134"/>
      <c r="C237" s="703" t="str">
        <f>IF(M237="","",COUNT($C$7:D236)+1)</f>
        <v/>
      </c>
      <c r="D237" s="704"/>
      <c r="E237" s="709"/>
      <c r="F237" s="710"/>
      <c r="G237" s="710"/>
      <c r="H237" s="710"/>
      <c r="I237" s="710"/>
      <c r="J237" s="710"/>
      <c r="K237" s="710"/>
      <c r="L237" s="711"/>
      <c r="M237" s="718"/>
      <c r="N237" s="719"/>
      <c r="O237" s="719"/>
      <c r="P237" s="719"/>
      <c r="Q237" s="719"/>
      <c r="R237" s="719"/>
      <c r="S237" s="719"/>
      <c r="T237" s="719"/>
      <c r="U237" s="719"/>
      <c r="V237" s="719"/>
      <c r="W237" s="719"/>
      <c r="X237" s="720"/>
      <c r="Y237" s="670"/>
      <c r="Z237" s="671"/>
      <c r="AA237" s="671"/>
      <c r="AB237" s="671"/>
      <c r="AC237" s="671"/>
      <c r="AD237" s="671"/>
      <c r="AE237" s="671"/>
      <c r="AF237" s="721"/>
      <c r="AG237" s="685" t="str">
        <f t="shared" si="8"/>
        <v/>
      </c>
      <c r="AH237" s="686"/>
      <c r="AI237" s="686"/>
      <c r="AJ237" s="687"/>
      <c r="AK237" s="688"/>
      <c r="AL237" s="689"/>
      <c r="AM237" s="689"/>
      <c r="AN237" s="689"/>
      <c r="AO237" s="689"/>
      <c r="AP237" s="689"/>
      <c r="AQ237" s="689"/>
      <c r="AR237" s="689"/>
      <c r="AS237" s="689"/>
      <c r="AT237" s="689"/>
      <c r="AU237" s="689"/>
      <c r="AV237" s="689"/>
      <c r="AW237" s="689"/>
      <c r="AX237" s="689"/>
      <c r="AY237" s="689"/>
      <c r="AZ237" s="689"/>
      <c r="BA237" s="690"/>
      <c r="BB237" s="667"/>
      <c r="BC237" s="668"/>
      <c r="BD237" s="669"/>
      <c r="BE237" s="670"/>
      <c r="BF237" s="671"/>
      <c r="BG237" s="671"/>
      <c r="BH237" s="671"/>
      <c r="BI237" s="671"/>
      <c r="BJ237" s="671"/>
      <c r="BK237" s="671"/>
      <c r="BL237" s="672"/>
      <c r="BO237" s="117"/>
      <c r="BP237" s="117"/>
      <c r="BQ237" s="117"/>
      <c r="BR237" s="117"/>
    </row>
    <row r="238" spans="1:70" ht="15.95" customHeight="1">
      <c r="A238" s="134"/>
      <c r="B238" s="134"/>
      <c r="C238" s="705"/>
      <c r="D238" s="706"/>
      <c r="E238" s="712"/>
      <c r="F238" s="713"/>
      <c r="G238" s="713"/>
      <c r="H238" s="713"/>
      <c r="I238" s="713"/>
      <c r="J238" s="713"/>
      <c r="K238" s="713"/>
      <c r="L238" s="714"/>
      <c r="M238" s="679"/>
      <c r="N238" s="680"/>
      <c r="O238" s="680"/>
      <c r="P238" s="680"/>
      <c r="Q238" s="680"/>
      <c r="R238" s="680"/>
      <c r="S238" s="680"/>
      <c r="T238" s="680"/>
      <c r="U238" s="680"/>
      <c r="V238" s="680"/>
      <c r="W238" s="680"/>
      <c r="X238" s="681"/>
      <c r="Y238" s="722"/>
      <c r="Z238" s="723"/>
      <c r="AA238" s="723"/>
      <c r="AB238" s="723"/>
      <c r="AC238" s="723"/>
      <c r="AD238" s="723"/>
      <c r="AE238" s="723"/>
      <c r="AF238" s="724"/>
      <c r="AG238" s="685" t="str">
        <f t="shared" si="8"/>
        <v/>
      </c>
      <c r="AH238" s="686"/>
      <c r="AI238" s="686"/>
      <c r="AJ238" s="687"/>
      <c r="AK238" s="688"/>
      <c r="AL238" s="689"/>
      <c r="AM238" s="689"/>
      <c r="AN238" s="689"/>
      <c r="AO238" s="689"/>
      <c r="AP238" s="689"/>
      <c r="AQ238" s="689"/>
      <c r="AR238" s="689"/>
      <c r="AS238" s="689"/>
      <c r="AT238" s="689"/>
      <c r="AU238" s="689"/>
      <c r="AV238" s="689"/>
      <c r="AW238" s="689"/>
      <c r="AX238" s="689"/>
      <c r="AY238" s="689"/>
      <c r="AZ238" s="689"/>
      <c r="BA238" s="690"/>
      <c r="BB238" s="667"/>
      <c r="BC238" s="668"/>
      <c r="BD238" s="669"/>
      <c r="BE238" s="673"/>
      <c r="BF238" s="674"/>
      <c r="BG238" s="674"/>
      <c r="BH238" s="674"/>
      <c r="BI238" s="674"/>
      <c r="BJ238" s="674"/>
      <c r="BK238" s="674"/>
      <c r="BL238" s="675"/>
      <c r="BO238" s="117"/>
      <c r="BP238" s="117"/>
      <c r="BQ238" s="117"/>
      <c r="BR238" s="117"/>
    </row>
    <row r="239" spans="1:70" ht="15.95" customHeight="1">
      <c r="A239" s="134"/>
      <c r="B239" s="134"/>
      <c r="C239" s="734"/>
      <c r="D239" s="735"/>
      <c r="E239" s="736"/>
      <c r="F239" s="737"/>
      <c r="G239" s="737"/>
      <c r="H239" s="737"/>
      <c r="I239" s="737"/>
      <c r="J239" s="737"/>
      <c r="K239" s="737"/>
      <c r="L239" s="738"/>
      <c r="M239" s="728"/>
      <c r="N239" s="729"/>
      <c r="O239" s="729"/>
      <c r="P239" s="729"/>
      <c r="Q239" s="729"/>
      <c r="R239" s="729"/>
      <c r="S239" s="729"/>
      <c r="T239" s="729"/>
      <c r="U239" s="729"/>
      <c r="V239" s="729"/>
      <c r="W239" s="729"/>
      <c r="X239" s="730"/>
      <c r="Y239" s="731"/>
      <c r="Z239" s="732"/>
      <c r="AA239" s="732"/>
      <c r="AB239" s="732"/>
      <c r="AC239" s="732"/>
      <c r="AD239" s="732"/>
      <c r="AE239" s="732"/>
      <c r="AF239" s="733"/>
      <c r="AG239" s="685" t="str">
        <f t="shared" si="8"/>
        <v/>
      </c>
      <c r="AH239" s="686"/>
      <c r="AI239" s="686"/>
      <c r="AJ239" s="687"/>
      <c r="AK239" s="688"/>
      <c r="AL239" s="689"/>
      <c r="AM239" s="689"/>
      <c r="AN239" s="689"/>
      <c r="AO239" s="689"/>
      <c r="AP239" s="689"/>
      <c r="AQ239" s="689"/>
      <c r="AR239" s="689"/>
      <c r="AS239" s="689"/>
      <c r="AT239" s="689"/>
      <c r="AU239" s="689"/>
      <c r="AV239" s="689"/>
      <c r="AW239" s="689"/>
      <c r="AX239" s="689"/>
      <c r="AY239" s="689"/>
      <c r="AZ239" s="689"/>
      <c r="BA239" s="690"/>
      <c r="BB239" s="667"/>
      <c r="BC239" s="668"/>
      <c r="BD239" s="669"/>
      <c r="BE239" s="725"/>
      <c r="BF239" s="726"/>
      <c r="BG239" s="726"/>
      <c r="BH239" s="726"/>
      <c r="BI239" s="726"/>
      <c r="BJ239" s="726"/>
      <c r="BK239" s="726"/>
      <c r="BL239" s="727"/>
      <c r="BO239" s="117"/>
      <c r="BP239" s="117"/>
      <c r="BQ239" s="117"/>
      <c r="BR239" s="117"/>
    </row>
    <row r="240" spans="1:70" ht="15.95" customHeight="1">
      <c r="A240" s="134"/>
      <c r="B240" s="134"/>
      <c r="C240" s="703" t="str">
        <f>IF(M240="","",COUNT($C$7:D239)+1)</f>
        <v/>
      </c>
      <c r="D240" s="704"/>
      <c r="E240" s="709"/>
      <c r="F240" s="710"/>
      <c r="G240" s="710"/>
      <c r="H240" s="710"/>
      <c r="I240" s="710"/>
      <c r="J240" s="710"/>
      <c r="K240" s="710"/>
      <c r="L240" s="711"/>
      <c r="M240" s="718"/>
      <c r="N240" s="719"/>
      <c r="O240" s="719"/>
      <c r="P240" s="719"/>
      <c r="Q240" s="719"/>
      <c r="R240" s="719"/>
      <c r="S240" s="719"/>
      <c r="T240" s="719"/>
      <c r="U240" s="719"/>
      <c r="V240" s="719"/>
      <c r="W240" s="719"/>
      <c r="X240" s="720"/>
      <c r="Y240" s="670"/>
      <c r="Z240" s="671"/>
      <c r="AA240" s="671"/>
      <c r="AB240" s="671"/>
      <c r="AC240" s="671"/>
      <c r="AD240" s="671"/>
      <c r="AE240" s="671"/>
      <c r="AF240" s="721"/>
      <c r="AG240" s="685" t="str">
        <f t="shared" si="8"/>
        <v/>
      </c>
      <c r="AH240" s="686"/>
      <c r="AI240" s="686"/>
      <c r="AJ240" s="687"/>
      <c r="AK240" s="688"/>
      <c r="AL240" s="689"/>
      <c r="AM240" s="689"/>
      <c r="AN240" s="689"/>
      <c r="AO240" s="689"/>
      <c r="AP240" s="689"/>
      <c r="AQ240" s="689"/>
      <c r="AR240" s="689"/>
      <c r="AS240" s="689"/>
      <c r="AT240" s="689"/>
      <c r="AU240" s="689"/>
      <c r="AV240" s="689"/>
      <c r="AW240" s="689"/>
      <c r="AX240" s="689"/>
      <c r="AY240" s="689"/>
      <c r="AZ240" s="689"/>
      <c r="BA240" s="690"/>
      <c r="BB240" s="667"/>
      <c r="BC240" s="668"/>
      <c r="BD240" s="669"/>
      <c r="BE240" s="670"/>
      <c r="BF240" s="671"/>
      <c r="BG240" s="671"/>
      <c r="BH240" s="671"/>
      <c r="BI240" s="671"/>
      <c r="BJ240" s="671"/>
      <c r="BK240" s="671"/>
      <c r="BL240" s="672"/>
      <c r="BO240" s="117"/>
      <c r="BP240" s="117"/>
      <c r="BQ240" s="117"/>
      <c r="BR240" s="117"/>
    </row>
    <row r="241" spans="1:70" ht="15.95" customHeight="1">
      <c r="A241" s="134"/>
      <c r="B241" s="134"/>
      <c r="C241" s="705"/>
      <c r="D241" s="706"/>
      <c r="E241" s="712"/>
      <c r="F241" s="713"/>
      <c r="G241" s="713"/>
      <c r="H241" s="713"/>
      <c r="I241" s="713"/>
      <c r="J241" s="713"/>
      <c r="K241" s="713"/>
      <c r="L241" s="714"/>
      <c r="M241" s="679"/>
      <c r="N241" s="680"/>
      <c r="O241" s="680"/>
      <c r="P241" s="680"/>
      <c r="Q241" s="680"/>
      <c r="R241" s="680"/>
      <c r="S241" s="680"/>
      <c r="T241" s="680"/>
      <c r="U241" s="680"/>
      <c r="V241" s="680"/>
      <c r="W241" s="680"/>
      <c r="X241" s="681"/>
      <c r="Y241" s="722"/>
      <c r="Z241" s="723"/>
      <c r="AA241" s="723"/>
      <c r="AB241" s="723"/>
      <c r="AC241" s="723"/>
      <c r="AD241" s="723"/>
      <c r="AE241" s="723"/>
      <c r="AF241" s="724"/>
      <c r="AG241" s="685" t="str">
        <f t="shared" si="8"/>
        <v/>
      </c>
      <c r="AH241" s="686"/>
      <c r="AI241" s="686"/>
      <c r="AJ241" s="687"/>
      <c r="AK241" s="688"/>
      <c r="AL241" s="689"/>
      <c r="AM241" s="689"/>
      <c r="AN241" s="689"/>
      <c r="AO241" s="689"/>
      <c r="AP241" s="689"/>
      <c r="AQ241" s="689"/>
      <c r="AR241" s="689"/>
      <c r="AS241" s="689"/>
      <c r="AT241" s="689"/>
      <c r="AU241" s="689"/>
      <c r="AV241" s="689"/>
      <c r="AW241" s="689"/>
      <c r="AX241" s="689"/>
      <c r="AY241" s="689"/>
      <c r="AZ241" s="689"/>
      <c r="BA241" s="690"/>
      <c r="BB241" s="667"/>
      <c r="BC241" s="668"/>
      <c r="BD241" s="669"/>
      <c r="BE241" s="673"/>
      <c r="BF241" s="674"/>
      <c r="BG241" s="674"/>
      <c r="BH241" s="674"/>
      <c r="BI241" s="674"/>
      <c r="BJ241" s="674"/>
      <c r="BK241" s="674"/>
      <c r="BL241" s="675"/>
      <c r="BO241" s="117"/>
      <c r="BP241" s="117"/>
      <c r="BQ241" s="117"/>
      <c r="BR241" s="117"/>
    </row>
    <row r="242" spans="1:70" ht="15.95" customHeight="1">
      <c r="A242" s="134"/>
      <c r="B242" s="134"/>
      <c r="C242" s="734"/>
      <c r="D242" s="735"/>
      <c r="E242" s="736"/>
      <c r="F242" s="737"/>
      <c r="G242" s="737"/>
      <c r="H242" s="737"/>
      <c r="I242" s="737"/>
      <c r="J242" s="737"/>
      <c r="K242" s="737"/>
      <c r="L242" s="738"/>
      <c r="M242" s="728"/>
      <c r="N242" s="729"/>
      <c r="O242" s="729"/>
      <c r="P242" s="729"/>
      <c r="Q242" s="729"/>
      <c r="R242" s="729"/>
      <c r="S242" s="729"/>
      <c r="T242" s="729"/>
      <c r="U242" s="729"/>
      <c r="V242" s="729"/>
      <c r="W242" s="729"/>
      <c r="X242" s="730"/>
      <c r="Y242" s="731"/>
      <c r="Z242" s="732"/>
      <c r="AA242" s="732"/>
      <c r="AB242" s="732"/>
      <c r="AC242" s="732"/>
      <c r="AD242" s="732"/>
      <c r="AE242" s="732"/>
      <c r="AF242" s="733"/>
      <c r="AG242" s="685" t="str">
        <f t="shared" si="8"/>
        <v/>
      </c>
      <c r="AH242" s="686"/>
      <c r="AI242" s="686"/>
      <c r="AJ242" s="687"/>
      <c r="AK242" s="688"/>
      <c r="AL242" s="689"/>
      <c r="AM242" s="689"/>
      <c r="AN242" s="689"/>
      <c r="AO242" s="689"/>
      <c r="AP242" s="689"/>
      <c r="AQ242" s="689"/>
      <c r="AR242" s="689"/>
      <c r="AS242" s="689"/>
      <c r="AT242" s="689"/>
      <c r="AU242" s="689"/>
      <c r="AV242" s="689"/>
      <c r="AW242" s="689"/>
      <c r="AX242" s="689"/>
      <c r="AY242" s="689"/>
      <c r="AZ242" s="689"/>
      <c r="BA242" s="690"/>
      <c r="BB242" s="667"/>
      <c r="BC242" s="668"/>
      <c r="BD242" s="669"/>
      <c r="BE242" s="725"/>
      <c r="BF242" s="726"/>
      <c r="BG242" s="726"/>
      <c r="BH242" s="726"/>
      <c r="BI242" s="726"/>
      <c r="BJ242" s="726"/>
      <c r="BK242" s="726"/>
      <c r="BL242" s="727"/>
      <c r="BO242" s="117"/>
      <c r="BP242" s="117"/>
      <c r="BQ242" s="117"/>
      <c r="BR242" s="117"/>
    </row>
    <row r="243" spans="1:70" ht="15.95" customHeight="1">
      <c r="A243" s="134"/>
      <c r="B243" s="134"/>
      <c r="C243" s="703" t="str">
        <f>IF(M243="","",COUNT($C$7:D242)+1)</f>
        <v/>
      </c>
      <c r="D243" s="704"/>
      <c r="E243" s="709"/>
      <c r="F243" s="710"/>
      <c r="G243" s="710"/>
      <c r="H243" s="710"/>
      <c r="I243" s="710"/>
      <c r="J243" s="710"/>
      <c r="K243" s="710"/>
      <c r="L243" s="711"/>
      <c r="M243" s="718"/>
      <c r="N243" s="719"/>
      <c r="O243" s="719"/>
      <c r="P243" s="719"/>
      <c r="Q243" s="719"/>
      <c r="R243" s="719"/>
      <c r="S243" s="719"/>
      <c r="T243" s="719"/>
      <c r="U243" s="719"/>
      <c r="V243" s="719"/>
      <c r="W243" s="719"/>
      <c r="X243" s="720"/>
      <c r="Y243" s="670"/>
      <c r="Z243" s="671"/>
      <c r="AA243" s="671"/>
      <c r="AB243" s="671"/>
      <c r="AC243" s="671"/>
      <c r="AD243" s="671"/>
      <c r="AE243" s="671"/>
      <c r="AF243" s="721"/>
      <c r="AG243" s="685" t="str">
        <f t="shared" si="8"/>
        <v/>
      </c>
      <c r="AH243" s="686"/>
      <c r="AI243" s="686"/>
      <c r="AJ243" s="687"/>
      <c r="AK243" s="688"/>
      <c r="AL243" s="689"/>
      <c r="AM243" s="689"/>
      <c r="AN243" s="689"/>
      <c r="AO243" s="689"/>
      <c r="AP243" s="689"/>
      <c r="AQ243" s="689"/>
      <c r="AR243" s="689"/>
      <c r="AS243" s="689"/>
      <c r="AT243" s="689"/>
      <c r="AU243" s="689"/>
      <c r="AV243" s="689"/>
      <c r="AW243" s="689"/>
      <c r="AX243" s="689"/>
      <c r="AY243" s="689"/>
      <c r="AZ243" s="689"/>
      <c r="BA243" s="690"/>
      <c r="BB243" s="667"/>
      <c r="BC243" s="668"/>
      <c r="BD243" s="669"/>
      <c r="BE243" s="670"/>
      <c r="BF243" s="671"/>
      <c r="BG243" s="671"/>
      <c r="BH243" s="671"/>
      <c r="BI243" s="671"/>
      <c r="BJ243" s="671"/>
      <c r="BK243" s="671"/>
      <c r="BL243" s="672"/>
      <c r="BO243" s="117"/>
      <c r="BP243" s="117"/>
      <c r="BQ243" s="117"/>
      <c r="BR243" s="117"/>
    </row>
    <row r="244" spans="1:70" ht="15.95" customHeight="1">
      <c r="A244" s="134"/>
      <c r="B244" s="134"/>
      <c r="C244" s="705"/>
      <c r="D244" s="706"/>
      <c r="E244" s="712"/>
      <c r="F244" s="713"/>
      <c r="G244" s="713"/>
      <c r="H244" s="713"/>
      <c r="I244" s="713"/>
      <c r="J244" s="713"/>
      <c r="K244" s="713"/>
      <c r="L244" s="714"/>
      <c r="M244" s="679"/>
      <c r="N244" s="680"/>
      <c r="O244" s="680"/>
      <c r="P244" s="680"/>
      <c r="Q244" s="680"/>
      <c r="R244" s="680"/>
      <c r="S244" s="680"/>
      <c r="T244" s="680"/>
      <c r="U244" s="680"/>
      <c r="V244" s="680"/>
      <c r="W244" s="680"/>
      <c r="X244" s="681"/>
      <c r="Y244" s="722"/>
      <c r="Z244" s="723"/>
      <c r="AA244" s="723"/>
      <c r="AB244" s="723"/>
      <c r="AC244" s="723"/>
      <c r="AD244" s="723"/>
      <c r="AE244" s="723"/>
      <c r="AF244" s="724"/>
      <c r="AG244" s="685" t="str">
        <f t="shared" si="8"/>
        <v/>
      </c>
      <c r="AH244" s="686"/>
      <c r="AI244" s="686"/>
      <c r="AJ244" s="687"/>
      <c r="AK244" s="688"/>
      <c r="AL244" s="689"/>
      <c r="AM244" s="689"/>
      <c r="AN244" s="689"/>
      <c r="AO244" s="689"/>
      <c r="AP244" s="689"/>
      <c r="AQ244" s="689"/>
      <c r="AR244" s="689"/>
      <c r="AS244" s="689"/>
      <c r="AT244" s="689"/>
      <c r="AU244" s="689"/>
      <c r="AV244" s="689"/>
      <c r="AW244" s="689"/>
      <c r="AX244" s="689"/>
      <c r="AY244" s="689"/>
      <c r="AZ244" s="689"/>
      <c r="BA244" s="690"/>
      <c r="BB244" s="667"/>
      <c r="BC244" s="668"/>
      <c r="BD244" s="669"/>
      <c r="BE244" s="673"/>
      <c r="BF244" s="674"/>
      <c r="BG244" s="674"/>
      <c r="BH244" s="674"/>
      <c r="BI244" s="674"/>
      <c r="BJ244" s="674"/>
      <c r="BK244" s="674"/>
      <c r="BL244" s="675"/>
      <c r="BO244" s="117"/>
      <c r="BP244" s="117"/>
      <c r="BQ244" s="117"/>
      <c r="BR244" s="117"/>
    </row>
    <row r="245" spans="1:70" ht="15.95" customHeight="1">
      <c r="A245" s="134"/>
      <c r="B245" s="134"/>
      <c r="C245" s="734"/>
      <c r="D245" s="735"/>
      <c r="E245" s="736"/>
      <c r="F245" s="737"/>
      <c r="G245" s="737"/>
      <c r="H245" s="737"/>
      <c r="I245" s="737"/>
      <c r="J245" s="737"/>
      <c r="K245" s="737"/>
      <c r="L245" s="738"/>
      <c r="M245" s="728"/>
      <c r="N245" s="729"/>
      <c r="O245" s="729"/>
      <c r="P245" s="729"/>
      <c r="Q245" s="729"/>
      <c r="R245" s="729"/>
      <c r="S245" s="729"/>
      <c r="T245" s="729"/>
      <c r="U245" s="729"/>
      <c r="V245" s="729"/>
      <c r="W245" s="729"/>
      <c r="X245" s="730"/>
      <c r="Y245" s="731"/>
      <c r="Z245" s="732"/>
      <c r="AA245" s="732"/>
      <c r="AB245" s="732"/>
      <c r="AC245" s="732"/>
      <c r="AD245" s="732"/>
      <c r="AE245" s="732"/>
      <c r="AF245" s="733"/>
      <c r="AG245" s="685" t="str">
        <f t="shared" si="8"/>
        <v/>
      </c>
      <c r="AH245" s="686"/>
      <c r="AI245" s="686"/>
      <c r="AJ245" s="687"/>
      <c r="AK245" s="688"/>
      <c r="AL245" s="689"/>
      <c r="AM245" s="689"/>
      <c r="AN245" s="689"/>
      <c r="AO245" s="689"/>
      <c r="AP245" s="689"/>
      <c r="AQ245" s="689"/>
      <c r="AR245" s="689"/>
      <c r="AS245" s="689"/>
      <c r="AT245" s="689"/>
      <c r="AU245" s="689"/>
      <c r="AV245" s="689"/>
      <c r="AW245" s="689"/>
      <c r="AX245" s="689"/>
      <c r="AY245" s="689"/>
      <c r="AZ245" s="689"/>
      <c r="BA245" s="690"/>
      <c r="BB245" s="667"/>
      <c r="BC245" s="668"/>
      <c r="BD245" s="669"/>
      <c r="BE245" s="725"/>
      <c r="BF245" s="726"/>
      <c r="BG245" s="726"/>
      <c r="BH245" s="726"/>
      <c r="BI245" s="726"/>
      <c r="BJ245" s="726"/>
      <c r="BK245" s="726"/>
      <c r="BL245" s="727"/>
      <c r="BO245" s="117"/>
      <c r="BP245" s="117"/>
      <c r="BQ245" s="117"/>
      <c r="BR245" s="117"/>
    </row>
    <row r="246" spans="1:70" ht="15.95" customHeight="1">
      <c r="A246" s="134"/>
      <c r="B246" s="134"/>
      <c r="C246" s="703" t="str">
        <f>IF(M246="","",COUNT($C$7:D245)+1)</f>
        <v/>
      </c>
      <c r="D246" s="704"/>
      <c r="E246" s="709"/>
      <c r="F246" s="710"/>
      <c r="G246" s="710"/>
      <c r="H246" s="710"/>
      <c r="I246" s="710"/>
      <c r="J246" s="710"/>
      <c r="K246" s="710"/>
      <c r="L246" s="711"/>
      <c r="M246" s="718"/>
      <c r="N246" s="719"/>
      <c r="O246" s="719"/>
      <c r="P246" s="719"/>
      <c r="Q246" s="719"/>
      <c r="R246" s="719"/>
      <c r="S246" s="719"/>
      <c r="T246" s="719"/>
      <c r="U246" s="719"/>
      <c r="V246" s="719"/>
      <c r="W246" s="719"/>
      <c r="X246" s="720"/>
      <c r="Y246" s="670"/>
      <c r="Z246" s="671"/>
      <c r="AA246" s="671"/>
      <c r="AB246" s="671"/>
      <c r="AC246" s="671"/>
      <c r="AD246" s="671"/>
      <c r="AE246" s="671"/>
      <c r="AF246" s="721"/>
      <c r="AG246" s="685" t="str">
        <f t="shared" si="8"/>
        <v/>
      </c>
      <c r="AH246" s="686"/>
      <c r="AI246" s="686"/>
      <c r="AJ246" s="687"/>
      <c r="AK246" s="688"/>
      <c r="AL246" s="689"/>
      <c r="AM246" s="689"/>
      <c r="AN246" s="689"/>
      <c r="AO246" s="689"/>
      <c r="AP246" s="689"/>
      <c r="AQ246" s="689"/>
      <c r="AR246" s="689"/>
      <c r="AS246" s="689"/>
      <c r="AT246" s="689"/>
      <c r="AU246" s="689"/>
      <c r="AV246" s="689"/>
      <c r="AW246" s="689"/>
      <c r="AX246" s="689"/>
      <c r="AY246" s="689"/>
      <c r="AZ246" s="689"/>
      <c r="BA246" s="690"/>
      <c r="BB246" s="667"/>
      <c r="BC246" s="668"/>
      <c r="BD246" s="669"/>
      <c r="BE246" s="670"/>
      <c r="BF246" s="671"/>
      <c r="BG246" s="671"/>
      <c r="BH246" s="671"/>
      <c r="BI246" s="671"/>
      <c r="BJ246" s="671"/>
      <c r="BK246" s="671"/>
      <c r="BL246" s="672"/>
      <c r="BO246" s="117"/>
      <c r="BP246" s="117"/>
      <c r="BQ246" s="117"/>
      <c r="BR246" s="117"/>
    </row>
    <row r="247" spans="1:70" ht="15.95" customHeight="1">
      <c r="A247" s="134"/>
      <c r="B247" s="134"/>
      <c r="C247" s="705"/>
      <c r="D247" s="706"/>
      <c r="E247" s="712"/>
      <c r="F247" s="713"/>
      <c r="G247" s="713"/>
      <c r="H247" s="713"/>
      <c r="I247" s="713"/>
      <c r="J247" s="713"/>
      <c r="K247" s="713"/>
      <c r="L247" s="714"/>
      <c r="M247" s="679"/>
      <c r="N247" s="680"/>
      <c r="O247" s="680"/>
      <c r="P247" s="680"/>
      <c r="Q247" s="680"/>
      <c r="R247" s="680"/>
      <c r="S247" s="680"/>
      <c r="T247" s="680"/>
      <c r="U247" s="680"/>
      <c r="V247" s="680"/>
      <c r="W247" s="680"/>
      <c r="X247" s="681"/>
      <c r="Y247" s="722"/>
      <c r="Z247" s="723"/>
      <c r="AA247" s="723"/>
      <c r="AB247" s="723"/>
      <c r="AC247" s="723"/>
      <c r="AD247" s="723"/>
      <c r="AE247" s="723"/>
      <c r="AF247" s="724"/>
      <c r="AG247" s="685" t="str">
        <f t="shared" si="8"/>
        <v/>
      </c>
      <c r="AH247" s="686"/>
      <c r="AI247" s="686"/>
      <c r="AJ247" s="687"/>
      <c r="AK247" s="688"/>
      <c r="AL247" s="689"/>
      <c r="AM247" s="689"/>
      <c r="AN247" s="689"/>
      <c r="AO247" s="689"/>
      <c r="AP247" s="689"/>
      <c r="AQ247" s="689"/>
      <c r="AR247" s="689"/>
      <c r="AS247" s="689"/>
      <c r="AT247" s="689"/>
      <c r="AU247" s="689"/>
      <c r="AV247" s="689"/>
      <c r="AW247" s="689"/>
      <c r="AX247" s="689"/>
      <c r="AY247" s="689"/>
      <c r="AZ247" s="689"/>
      <c r="BA247" s="690"/>
      <c r="BB247" s="667"/>
      <c r="BC247" s="668"/>
      <c r="BD247" s="669"/>
      <c r="BE247" s="673"/>
      <c r="BF247" s="674"/>
      <c r="BG247" s="674"/>
      <c r="BH247" s="674"/>
      <c r="BI247" s="674"/>
      <c r="BJ247" s="674"/>
      <c r="BK247" s="674"/>
      <c r="BL247" s="675"/>
      <c r="BO247" s="117"/>
      <c r="BP247" s="117"/>
      <c r="BQ247" s="117"/>
      <c r="BR247" s="117"/>
    </row>
    <row r="248" spans="1:70" ht="15.95" customHeight="1">
      <c r="A248" s="134"/>
      <c r="B248" s="134"/>
      <c r="C248" s="734"/>
      <c r="D248" s="735"/>
      <c r="E248" s="736"/>
      <c r="F248" s="737"/>
      <c r="G248" s="737"/>
      <c r="H248" s="737"/>
      <c r="I248" s="737"/>
      <c r="J248" s="737"/>
      <c r="K248" s="737"/>
      <c r="L248" s="738"/>
      <c r="M248" s="728"/>
      <c r="N248" s="729"/>
      <c r="O248" s="729"/>
      <c r="P248" s="729"/>
      <c r="Q248" s="729"/>
      <c r="R248" s="729"/>
      <c r="S248" s="729"/>
      <c r="T248" s="729"/>
      <c r="U248" s="729"/>
      <c r="V248" s="729"/>
      <c r="W248" s="729"/>
      <c r="X248" s="730"/>
      <c r="Y248" s="731"/>
      <c r="Z248" s="732"/>
      <c r="AA248" s="732"/>
      <c r="AB248" s="732"/>
      <c r="AC248" s="732"/>
      <c r="AD248" s="732"/>
      <c r="AE248" s="732"/>
      <c r="AF248" s="733"/>
      <c r="AG248" s="685" t="str">
        <f t="shared" si="8"/>
        <v/>
      </c>
      <c r="AH248" s="686"/>
      <c r="AI248" s="686"/>
      <c r="AJ248" s="687"/>
      <c r="AK248" s="688"/>
      <c r="AL248" s="689"/>
      <c r="AM248" s="689"/>
      <c r="AN248" s="689"/>
      <c r="AO248" s="689"/>
      <c r="AP248" s="689"/>
      <c r="AQ248" s="689"/>
      <c r="AR248" s="689"/>
      <c r="AS248" s="689"/>
      <c r="AT248" s="689"/>
      <c r="AU248" s="689"/>
      <c r="AV248" s="689"/>
      <c r="AW248" s="689"/>
      <c r="AX248" s="689"/>
      <c r="AY248" s="689"/>
      <c r="AZ248" s="689"/>
      <c r="BA248" s="690"/>
      <c r="BB248" s="667"/>
      <c r="BC248" s="668"/>
      <c r="BD248" s="669"/>
      <c r="BE248" s="725"/>
      <c r="BF248" s="726"/>
      <c r="BG248" s="726"/>
      <c r="BH248" s="726"/>
      <c r="BI248" s="726"/>
      <c r="BJ248" s="726"/>
      <c r="BK248" s="726"/>
      <c r="BL248" s="727"/>
      <c r="BO248" s="117"/>
      <c r="BP248" s="117"/>
      <c r="BQ248" s="117"/>
      <c r="BR248" s="117"/>
    </row>
    <row r="249" spans="1:70" ht="15.95" customHeight="1">
      <c r="A249" s="134"/>
      <c r="B249" s="134"/>
      <c r="C249" s="703" t="str">
        <f>IF(M249="","",COUNT($C$7:D248)+1)</f>
        <v/>
      </c>
      <c r="D249" s="704"/>
      <c r="E249" s="709"/>
      <c r="F249" s="710"/>
      <c r="G249" s="710"/>
      <c r="H249" s="710"/>
      <c r="I249" s="710"/>
      <c r="J249" s="710"/>
      <c r="K249" s="710"/>
      <c r="L249" s="711"/>
      <c r="M249" s="718"/>
      <c r="N249" s="719"/>
      <c r="O249" s="719"/>
      <c r="P249" s="719"/>
      <c r="Q249" s="719"/>
      <c r="R249" s="719"/>
      <c r="S249" s="719"/>
      <c r="T249" s="719"/>
      <c r="U249" s="719"/>
      <c r="V249" s="719"/>
      <c r="W249" s="719"/>
      <c r="X249" s="720"/>
      <c r="Y249" s="670"/>
      <c r="Z249" s="671"/>
      <c r="AA249" s="671"/>
      <c r="AB249" s="671"/>
      <c r="AC249" s="671"/>
      <c r="AD249" s="671"/>
      <c r="AE249" s="671"/>
      <c r="AF249" s="721"/>
      <c r="AG249" s="685" t="str">
        <f t="shared" si="8"/>
        <v/>
      </c>
      <c r="AH249" s="686"/>
      <c r="AI249" s="686"/>
      <c r="AJ249" s="687"/>
      <c r="AK249" s="688"/>
      <c r="AL249" s="689"/>
      <c r="AM249" s="689"/>
      <c r="AN249" s="689"/>
      <c r="AO249" s="689"/>
      <c r="AP249" s="689"/>
      <c r="AQ249" s="689"/>
      <c r="AR249" s="689"/>
      <c r="AS249" s="689"/>
      <c r="AT249" s="689"/>
      <c r="AU249" s="689"/>
      <c r="AV249" s="689"/>
      <c r="AW249" s="689"/>
      <c r="AX249" s="689"/>
      <c r="AY249" s="689"/>
      <c r="AZ249" s="689"/>
      <c r="BA249" s="690"/>
      <c r="BB249" s="667"/>
      <c r="BC249" s="668"/>
      <c r="BD249" s="669"/>
      <c r="BE249" s="670"/>
      <c r="BF249" s="671"/>
      <c r="BG249" s="671"/>
      <c r="BH249" s="671"/>
      <c r="BI249" s="671"/>
      <c r="BJ249" s="671"/>
      <c r="BK249" s="671"/>
      <c r="BL249" s="672"/>
      <c r="BO249" s="117"/>
      <c r="BP249" s="117"/>
      <c r="BQ249" s="117"/>
      <c r="BR249" s="117"/>
    </row>
    <row r="250" spans="1:70" ht="15.95" customHeight="1">
      <c r="A250" s="134"/>
      <c r="B250" s="134"/>
      <c r="C250" s="705"/>
      <c r="D250" s="706"/>
      <c r="E250" s="712"/>
      <c r="F250" s="713"/>
      <c r="G250" s="713"/>
      <c r="H250" s="713"/>
      <c r="I250" s="713"/>
      <c r="J250" s="713"/>
      <c r="K250" s="713"/>
      <c r="L250" s="714"/>
      <c r="M250" s="679"/>
      <c r="N250" s="680"/>
      <c r="O250" s="680"/>
      <c r="P250" s="680"/>
      <c r="Q250" s="680"/>
      <c r="R250" s="680"/>
      <c r="S250" s="680"/>
      <c r="T250" s="680"/>
      <c r="U250" s="680"/>
      <c r="V250" s="680"/>
      <c r="W250" s="680"/>
      <c r="X250" s="681"/>
      <c r="Y250" s="722"/>
      <c r="Z250" s="723"/>
      <c r="AA250" s="723"/>
      <c r="AB250" s="723"/>
      <c r="AC250" s="723"/>
      <c r="AD250" s="723"/>
      <c r="AE250" s="723"/>
      <c r="AF250" s="724"/>
      <c r="AG250" s="685" t="str">
        <f t="shared" si="8"/>
        <v/>
      </c>
      <c r="AH250" s="686"/>
      <c r="AI250" s="686"/>
      <c r="AJ250" s="687"/>
      <c r="AK250" s="688"/>
      <c r="AL250" s="689"/>
      <c r="AM250" s="689"/>
      <c r="AN250" s="689"/>
      <c r="AO250" s="689"/>
      <c r="AP250" s="689"/>
      <c r="AQ250" s="689"/>
      <c r="AR250" s="689"/>
      <c r="AS250" s="689"/>
      <c r="AT250" s="689"/>
      <c r="AU250" s="689"/>
      <c r="AV250" s="689"/>
      <c r="AW250" s="689"/>
      <c r="AX250" s="689"/>
      <c r="AY250" s="689"/>
      <c r="AZ250" s="689"/>
      <c r="BA250" s="690"/>
      <c r="BB250" s="667"/>
      <c r="BC250" s="668"/>
      <c r="BD250" s="669"/>
      <c r="BE250" s="673"/>
      <c r="BF250" s="674"/>
      <c r="BG250" s="674"/>
      <c r="BH250" s="674"/>
      <c r="BI250" s="674"/>
      <c r="BJ250" s="674"/>
      <c r="BK250" s="674"/>
      <c r="BL250" s="675"/>
      <c r="BO250" s="117"/>
      <c r="BP250" s="117"/>
      <c r="BQ250" s="117"/>
      <c r="BR250" s="117"/>
    </row>
    <row r="251" spans="1:70" ht="15.95" customHeight="1">
      <c r="A251" s="134"/>
      <c r="B251" s="134"/>
      <c r="C251" s="734"/>
      <c r="D251" s="735"/>
      <c r="E251" s="736"/>
      <c r="F251" s="737"/>
      <c r="G251" s="737"/>
      <c r="H251" s="737"/>
      <c r="I251" s="737"/>
      <c r="J251" s="737"/>
      <c r="K251" s="737"/>
      <c r="L251" s="738"/>
      <c r="M251" s="728"/>
      <c r="N251" s="729"/>
      <c r="O251" s="729"/>
      <c r="P251" s="729"/>
      <c r="Q251" s="729"/>
      <c r="R251" s="729"/>
      <c r="S251" s="729"/>
      <c r="T251" s="729"/>
      <c r="U251" s="729"/>
      <c r="V251" s="729"/>
      <c r="W251" s="729"/>
      <c r="X251" s="730"/>
      <c r="Y251" s="731"/>
      <c r="Z251" s="732"/>
      <c r="AA251" s="732"/>
      <c r="AB251" s="732"/>
      <c r="AC251" s="732"/>
      <c r="AD251" s="732"/>
      <c r="AE251" s="732"/>
      <c r="AF251" s="733"/>
      <c r="AG251" s="685" t="str">
        <f t="shared" si="8"/>
        <v/>
      </c>
      <c r="AH251" s="686"/>
      <c r="AI251" s="686"/>
      <c r="AJ251" s="687"/>
      <c r="AK251" s="688"/>
      <c r="AL251" s="689"/>
      <c r="AM251" s="689"/>
      <c r="AN251" s="689"/>
      <c r="AO251" s="689"/>
      <c r="AP251" s="689"/>
      <c r="AQ251" s="689"/>
      <c r="AR251" s="689"/>
      <c r="AS251" s="689"/>
      <c r="AT251" s="689"/>
      <c r="AU251" s="689"/>
      <c r="AV251" s="689"/>
      <c r="AW251" s="689"/>
      <c r="AX251" s="689"/>
      <c r="AY251" s="689"/>
      <c r="AZ251" s="689"/>
      <c r="BA251" s="690"/>
      <c r="BB251" s="667"/>
      <c r="BC251" s="668"/>
      <c r="BD251" s="669"/>
      <c r="BE251" s="725"/>
      <c r="BF251" s="726"/>
      <c r="BG251" s="726"/>
      <c r="BH251" s="726"/>
      <c r="BI251" s="726"/>
      <c r="BJ251" s="726"/>
      <c r="BK251" s="726"/>
      <c r="BL251" s="727"/>
      <c r="BO251" s="117"/>
      <c r="BP251" s="117"/>
      <c r="BQ251" s="117"/>
      <c r="BR251" s="117"/>
    </row>
    <row r="252" spans="1:70" ht="15.95" customHeight="1">
      <c r="A252" s="134"/>
      <c r="B252" s="134"/>
      <c r="C252" s="703" t="str">
        <f>IF(M252="","",COUNT($C$7:D251)+1)</f>
        <v/>
      </c>
      <c r="D252" s="704"/>
      <c r="E252" s="709"/>
      <c r="F252" s="710"/>
      <c r="G252" s="710"/>
      <c r="H252" s="710"/>
      <c r="I252" s="710"/>
      <c r="J252" s="710"/>
      <c r="K252" s="710"/>
      <c r="L252" s="711"/>
      <c r="M252" s="718"/>
      <c r="N252" s="719"/>
      <c r="O252" s="719"/>
      <c r="P252" s="719"/>
      <c r="Q252" s="719"/>
      <c r="R252" s="719"/>
      <c r="S252" s="719"/>
      <c r="T252" s="719"/>
      <c r="U252" s="719"/>
      <c r="V252" s="719"/>
      <c r="W252" s="719"/>
      <c r="X252" s="720"/>
      <c r="Y252" s="670"/>
      <c r="Z252" s="671"/>
      <c r="AA252" s="671"/>
      <c r="AB252" s="671"/>
      <c r="AC252" s="671"/>
      <c r="AD252" s="671"/>
      <c r="AE252" s="671"/>
      <c r="AF252" s="721"/>
      <c r="AG252" s="685" t="str">
        <f t="shared" si="8"/>
        <v/>
      </c>
      <c r="AH252" s="686"/>
      <c r="AI252" s="686"/>
      <c r="AJ252" s="687"/>
      <c r="AK252" s="688"/>
      <c r="AL252" s="689"/>
      <c r="AM252" s="689"/>
      <c r="AN252" s="689"/>
      <c r="AO252" s="689"/>
      <c r="AP252" s="689"/>
      <c r="AQ252" s="689"/>
      <c r="AR252" s="689"/>
      <c r="AS252" s="689"/>
      <c r="AT252" s="689"/>
      <c r="AU252" s="689"/>
      <c r="AV252" s="689"/>
      <c r="AW252" s="689"/>
      <c r="AX252" s="689"/>
      <c r="AY252" s="689"/>
      <c r="AZ252" s="689"/>
      <c r="BA252" s="690"/>
      <c r="BB252" s="667"/>
      <c r="BC252" s="668"/>
      <c r="BD252" s="669"/>
      <c r="BE252" s="670"/>
      <c r="BF252" s="671"/>
      <c r="BG252" s="671"/>
      <c r="BH252" s="671"/>
      <c r="BI252" s="671"/>
      <c r="BJ252" s="671"/>
      <c r="BK252" s="671"/>
      <c r="BL252" s="672"/>
      <c r="BO252" s="117"/>
      <c r="BP252" s="117"/>
      <c r="BQ252" s="117"/>
      <c r="BR252" s="117"/>
    </row>
    <row r="253" spans="1:70" ht="15.95" customHeight="1">
      <c r="A253" s="134"/>
      <c r="B253" s="134"/>
      <c r="C253" s="705"/>
      <c r="D253" s="706"/>
      <c r="E253" s="712"/>
      <c r="F253" s="713"/>
      <c r="G253" s="713"/>
      <c r="H253" s="713"/>
      <c r="I253" s="713"/>
      <c r="J253" s="713"/>
      <c r="K253" s="713"/>
      <c r="L253" s="714"/>
      <c r="M253" s="679"/>
      <c r="N253" s="680"/>
      <c r="O253" s="680"/>
      <c r="P253" s="680"/>
      <c r="Q253" s="680"/>
      <c r="R253" s="680"/>
      <c r="S253" s="680"/>
      <c r="T253" s="680"/>
      <c r="U253" s="680"/>
      <c r="V253" s="680"/>
      <c r="W253" s="680"/>
      <c r="X253" s="681"/>
      <c r="Y253" s="722"/>
      <c r="Z253" s="723"/>
      <c r="AA253" s="723"/>
      <c r="AB253" s="723"/>
      <c r="AC253" s="723"/>
      <c r="AD253" s="723"/>
      <c r="AE253" s="723"/>
      <c r="AF253" s="724"/>
      <c r="AG253" s="685" t="str">
        <f t="shared" si="8"/>
        <v/>
      </c>
      <c r="AH253" s="686"/>
      <c r="AI253" s="686"/>
      <c r="AJ253" s="687"/>
      <c r="AK253" s="688"/>
      <c r="AL253" s="689"/>
      <c r="AM253" s="689"/>
      <c r="AN253" s="689"/>
      <c r="AO253" s="689"/>
      <c r="AP253" s="689"/>
      <c r="AQ253" s="689"/>
      <c r="AR253" s="689"/>
      <c r="AS253" s="689"/>
      <c r="AT253" s="689"/>
      <c r="AU253" s="689"/>
      <c r="AV253" s="689"/>
      <c r="AW253" s="689"/>
      <c r="AX253" s="689"/>
      <c r="AY253" s="689"/>
      <c r="AZ253" s="689"/>
      <c r="BA253" s="690"/>
      <c r="BB253" s="667"/>
      <c r="BC253" s="668"/>
      <c r="BD253" s="669"/>
      <c r="BE253" s="673"/>
      <c r="BF253" s="674"/>
      <c r="BG253" s="674"/>
      <c r="BH253" s="674"/>
      <c r="BI253" s="674"/>
      <c r="BJ253" s="674"/>
      <c r="BK253" s="674"/>
      <c r="BL253" s="675"/>
      <c r="BO253" s="117"/>
      <c r="BP253" s="117"/>
      <c r="BQ253" s="117"/>
      <c r="BR253" s="117"/>
    </row>
    <row r="254" spans="1:70" ht="15.95" customHeight="1">
      <c r="A254" s="134"/>
      <c r="B254" s="134"/>
      <c r="C254" s="734"/>
      <c r="D254" s="735"/>
      <c r="E254" s="736"/>
      <c r="F254" s="737"/>
      <c r="G254" s="737"/>
      <c r="H254" s="737"/>
      <c r="I254" s="737"/>
      <c r="J254" s="737"/>
      <c r="K254" s="737"/>
      <c r="L254" s="738"/>
      <c r="M254" s="728"/>
      <c r="N254" s="729"/>
      <c r="O254" s="729"/>
      <c r="P254" s="729"/>
      <c r="Q254" s="729"/>
      <c r="R254" s="729"/>
      <c r="S254" s="729"/>
      <c r="T254" s="729"/>
      <c r="U254" s="729"/>
      <c r="V254" s="729"/>
      <c r="W254" s="729"/>
      <c r="X254" s="730"/>
      <c r="Y254" s="731"/>
      <c r="Z254" s="732"/>
      <c r="AA254" s="732"/>
      <c r="AB254" s="732"/>
      <c r="AC254" s="732"/>
      <c r="AD254" s="732"/>
      <c r="AE254" s="732"/>
      <c r="AF254" s="733"/>
      <c r="AG254" s="685" t="str">
        <f t="shared" si="8"/>
        <v/>
      </c>
      <c r="AH254" s="686"/>
      <c r="AI254" s="686"/>
      <c r="AJ254" s="687"/>
      <c r="AK254" s="688"/>
      <c r="AL254" s="689"/>
      <c r="AM254" s="689"/>
      <c r="AN254" s="689"/>
      <c r="AO254" s="689"/>
      <c r="AP254" s="689"/>
      <c r="AQ254" s="689"/>
      <c r="AR254" s="689"/>
      <c r="AS254" s="689"/>
      <c r="AT254" s="689"/>
      <c r="AU254" s="689"/>
      <c r="AV254" s="689"/>
      <c r="AW254" s="689"/>
      <c r="AX254" s="689"/>
      <c r="AY254" s="689"/>
      <c r="AZ254" s="689"/>
      <c r="BA254" s="690"/>
      <c r="BB254" s="667"/>
      <c r="BC254" s="668"/>
      <c r="BD254" s="669"/>
      <c r="BE254" s="725"/>
      <c r="BF254" s="726"/>
      <c r="BG254" s="726"/>
      <c r="BH254" s="726"/>
      <c r="BI254" s="726"/>
      <c r="BJ254" s="726"/>
      <c r="BK254" s="726"/>
      <c r="BL254" s="727"/>
      <c r="BO254" s="117"/>
      <c r="BP254" s="117"/>
      <c r="BQ254" s="117"/>
      <c r="BR254" s="117"/>
    </row>
    <row r="255" spans="1:70" ht="15.95" customHeight="1">
      <c r="A255" s="134"/>
      <c r="B255" s="134"/>
      <c r="C255" s="703" t="str">
        <f>IF(M255="","",COUNT($C$7:D254)+1)</f>
        <v/>
      </c>
      <c r="D255" s="704"/>
      <c r="E255" s="709"/>
      <c r="F255" s="710"/>
      <c r="G255" s="710"/>
      <c r="H255" s="710"/>
      <c r="I255" s="710"/>
      <c r="J255" s="710"/>
      <c r="K255" s="710"/>
      <c r="L255" s="711"/>
      <c r="M255" s="718"/>
      <c r="N255" s="719"/>
      <c r="O255" s="719"/>
      <c r="P255" s="719"/>
      <c r="Q255" s="719"/>
      <c r="R255" s="719"/>
      <c r="S255" s="719"/>
      <c r="T255" s="719"/>
      <c r="U255" s="719"/>
      <c r="V255" s="719"/>
      <c r="W255" s="719"/>
      <c r="X255" s="720"/>
      <c r="Y255" s="670"/>
      <c r="Z255" s="671"/>
      <c r="AA255" s="671"/>
      <c r="AB255" s="671"/>
      <c r="AC255" s="671"/>
      <c r="AD255" s="671"/>
      <c r="AE255" s="671"/>
      <c r="AF255" s="721"/>
      <c r="AG255" s="685" t="str">
        <f t="shared" si="8"/>
        <v/>
      </c>
      <c r="AH255" s="686"/>
      <c r="AI255" s="686"/>
      <c r="AJ255" s="687"/>
      <c r="AK255" s="688"/>
      <c r="AL255" s="689"/>
      <c r="AM255" s="689"/>
      <c r="AN255" s="689"/>
      <c r="AO255" s="689"/>
      <c r="AP255" s="689"/>
      <c r="AQ255" s="689"/>
      <c r="AR255" s="689"/>
      <c r="AS255" s="689"/>
      <c r="AT255" s="689"/>
      <c r="AU255" s="689"/>
      <c r="AV255" s="689"/>
      <c r="AW255" s="689"/>
      <c r="AX255" s="689"/>
      <c r="AY255" s="689"/>
      <c r="AZ255" s="689"/>
      <c r="BA255" s="690"/>
      <c r="BB255" s="667"/>
      <c r="BC255" s="668"/>
      <c r="BD255" s="669"/>
      <c r="BE255" s="670"/>
      <c r="BF255" s="671"/>
      <c r="BG255" s="671"/>
      <c r="BH255" s="671"/>
      <c r="BI255" s="671"/>
      <c r="BJ255" s="671"/>
      <c r="BK255" s="671"/>
      <c r="BL255" s="672"/>
      <c r="BO255" s="117"/>
      <c r="BP255" s="117"/>
      <c r="BQ255" s="117"/>
      <c r="BR255" s="117"/>
    </row>
    <row r="256" spans="1:70" ht="15.95" customHeight="1">
      <c r="A256" s="134"/>
      <c r="B256" s="134"/>
      <c r="C256" s="705"/>
      <c r="D256" s="706"/>
      <c r="E256" s="712"/>
      <c r="F256" s="713"/>
      <c r="G256" s="713"/>
      <c r="H256" s="713"/>
      <c r="I256" s="713"/>
      <c r="J256" s="713"/>
      <c r="K256" s="713"/>
      <c r="L256" s="714"/>
      <c r="M256" s="679"/>
      <c r="N256" s="680"/>
      <c r="O256" s="680"/>
      <c r="P256" s="680"/>
      <c r="Q256" s="680"/>
      <c r="R256" s="680"/>
      <c r="S256" s="680"/>
      <c r="T256" s="680"/>
      <c r="U256" s="680"/>
      <c r="V256" s="680"/>
      <c r="W256" s="680"/>
      <c r="X256" s="681"/>
      <c r="Y256" s="722"/>
      <c r="Z256" s="723"/>
      <c r="AA256" s="723"/>
      <c r="AB256" s="723"/>
      <c r="AC256" s="723"/>
      <c r="AD256" s="723"/>
      <c r="AE256" s="723"/>
      <c r="AF256" s="724"/>
      <c r="AG256" s="685" t="str">
        <f t="shared" si="8"/>
        <v/>
      </c>
      <c r="AH256" s="686"/>
      <c r="AI256" s="686"/>
      <c r="AJ256" s="687"/>
      <c r="AK256" s="688"/>
      <c r="AL256" s="689"/>
      <c r="AM256" s="689"/>
      <c r="AN256" s="689"/>
      <c r="AO256" s="689"/>
      <c r="AP256" s="689"/>
      <c r="AQ256" s="689"/>
      <c r="AR256" s="689"/>
      <c r="AS256" s="689"/>
      <c r="AT256" s="689"/>
      <c r="AU256" s="689"/>
      <c r="AV256" s="689"/>
      <c r="AW256" s="689"/>
      <c r="AX256" s="689"/>
      <c r="AY256" s="689"/>
      <c r="AZ256" s="689"/>
      <c r="BA256" s="690"/>
      <c r="BB256" s="667"/>
      <c r="BC256" s="668"/>
      <c r="BD256" s="669"/>
      <c r="BE256" s="673"/>
      <c r="BF256" s="674"/>
      <c r="BG256" s="674"/>
      <c r="BH256" s="674"/>
      <c r="BI256" s="674"/>
      <c r="BJ256" s="674"/>
      <c r="BK256" s="674"/>
      <c r="BL256" s="675"/>
      <c r="BO256" s="117"/>
      <c r="BP256" s="117"/>
      <c r="BQ256" s="117"/>
      <c r="BR256" s="117"/>
    </row>
    <row r="257" spans="1:70" ht="15.95" customHeight="1">
      <c r="A257" s="134"/>
      <c r="B257" s="134"/>
      <c r="C257" s="734"/>
      <c r="D257" s="735"/>
      <c r="E257" s="736"/>
      <c r="F257" s="737"/>
      <c r="G257" s="737"/>
      <c r="H257" s="737"/>
      <c r="I257" s="737"/>
      <c r="J257" s="737"/>
      <c r="K257" s="737"/>
      <c r="L257" s="738"/>
      <c r="M257" s="728"/>
      <c r="N257" s="729"/>
      <c r="O257" s="729"/>
      <c r="P257" s="729"/>
      <c r="Q257" s="729"/>
      <c r="R257" s="729"/>
      <c r="S257" s="729"/>
      <c r="T257" s="729"/>
      <c r="U257" s="729"/>
      <c r="V257" s="729"/>
      <c r="W257" s="729"/>
      <c r="X257" s="730"/>
      <c r="Y257" s="731"/>
      <c r="Z257" s="732"/>
      <c r="AA257" s="732"/>
      <c r="AB257" s="732"/>
      <c r="AC257" s="732"/>
      <c r="AD257" s="732"/>
      <c r="AE257" s="732"/>
      <c r="AF257" s="733"/>
      <c r="AG257" s="685" t="str">
        <f t="shared" si="8"/>
        <v/>
      </c>
      <c r="AH257" s="686"/>
      <c r="AI257" s="686"/>
      <c r="AJ257" s="687"/>
      <c r="AK257" s="688"/>
      <c r="AL257" s="689"/>
      <c r="AM257" s="689"/>
      <c r="AN257" s="689"/>
      <c r="AO257" s="689"/>
      <c r="AP257" s="689"/>
      <c r="AQ257" s="689"/>
      <c r="AR257" s="689"/>
      <c r="AS257" s="689"/>
      <c r="AT257" s="689"/>
      <c r="AU257" s="689"/>
      <c r="AV257" s="689"/>
      <c r="AW257" s="689"/>
      <c r="AX257" s="689"/>
      <c r="AY257" s="689"/>
      <c r="AZ257" s="689"/>
      <c r="BA257" s="690"/>
      <c r="BB257" s="667"/>
      <c r="BC257" s="668"/>
      <c r="BD257" s="669"/>
      <c r="BE257" s="725"/>
      <c r="BF257" s="726"/>
      <c r="BG257" s="726"/>
      <c r="BH257" s="726"/>
      <c r="BI257" s="726"/>
      <c r="BJ257" s="726"/>
      <c r="BK257" s="726"/>
      <c r="BL257" s="727"/>
      <c r="BO257" s="117"/>
      <c r="BP257" s="117"/>
      <c r="BQ257" s="117"/>
      <c r="BR257" s="117"/>
    </row>
    <row r="258" spans="1:70" ht="15.95" customHeight="1">
      <c r="A258" s="134"/>
      <c r="B258" s="134"/>
      <c r="C258" s="703" t="str">
        <f>IF(M258="","",COUNT($C$7:D257)+1)</f>
        <v/>
      </c>
      <c r="D258" s="704"/>
      <c r="E258" s="709"/>
      <c r="F258" s="710"/>
      <c r="G258" s="710"/>
      <c r="H258" s="710"/>
      <c r="I258" s="710"/>
      <c r="J258" s="710"/>
      <c r="K258" s="710"/>
      <c r="L258" s="711"/>
      <c r="M258" s="718"/>
      <c r="N258" s="719"/>
      <c r="O258" s="719"/>
      <c r="P258" s="719"/>
      <c r="Q258" s="719"/>
      <c r="R258" s="719"/>
      <c r="S258" s="719"/>
      <c r="T258" s="719"/>
      <c r="U258" s="719"/>
      <c r="V258" s="719"/>
      <c r="W258" s="719"/>
      <c r="X258" s="720"/>
      <c r="Y258" s="670"/>
      <c r="Z258" s="671"/>
      <c r="AA258" s="671"/>
      <c r="AB258" s="671"/>
      <c r="AC258" s="671"/>
      <c r="AD258" s="671"/>
      <c r="AE258" s="671"/>
      <c r="AF258" s="721"/>
      <c r="AG258" s="685" t="str">
        <f t="shared" si="8"/>
        <v/>
      </c>
      <c r="AH258" s="686"/>
      <c r="AI258" s="686"/>
      <c r="AJ258" s="687"/>
      <c r="AK258" s="688"/>
      <c r="AL258" s="689"/>
      <c r="AM258" s="689"/>
      <c r="AN258" s="689"/>
      <c r="AO258" s="689"/>
      <c r="AP258" s="689"/>
      <c r="AQ258" s="689"/>
      <c r="AR258" s="689"/>
      <c r="AS258" s="689"/>
      <c r="AT258" s="689"/>
      <c r="AU258" s="689"/>
      <c r="AV258" s="689"/>
      <c r="AW258" s="689"/>
      <c r="AX258" s="689"/>
      <c r="AY258" s="689"/>
      <c r="AZ258" s="689"/>
      <c r="BA258" s="690"/>
      <c r="BB258" s="667"/>
      <c r="BC258" s="668"/>
      <c r="BD258" s="669"/>
      <c r="BE258" s="670"/>
      <c r="BF258" s="671"/>
      <c r="BG258" s="671"/>
      <c r="BH258" s="671"/>
      <c r="BI258" s="671"/>
      <c r="BJ258" s="671"/>
      <c r="BK258" s="671"/>
      <c r="BL258" s="672"/>
      <c r="BO258" s="117"/>
      <c r="BP258" s="117"/>
      <c r="BQ258" s="117"/>
      <c r="BR258" s="117"/>
    </row>
    <row r="259" spans="1:70" ht="15.95" customHeight="1">
      <c r="A259" s="134"/>
      <c r="B259" s="134"/>
      <c r="C259" s="705"/>
      <c r="D259" s="706"/>
      <c r="E259" s="712"/>
      <c r="F259" s="713"/>
      <c r="G259" s="713"/>
      <c r="H259" s="713"/>
      <c r="I259" s="713"/>
      <c r="J259" s="713"/>
      <c r="K259" s="713"/>
      <c r="L259" s="714"/>
      <c r="M259" s="679"/>
      <c r="N259" s="680"/>
      <c r="O259" s="680"/>
      <c r="P259" s="680"/>
      <c r="Q259" s="680"/>
      <c r="R259" s="680"/>
      <c r="S259" s="680"/>
      <c r="T259" s="680"/>
      <c r="U259" s="680"/>
      <c r="V259" s="680"/>
      <c r="W259" s="680"/>
      <c r="X259" s="681"/>
      <c r="Y259" s="722"/>
      <c r="Z259" s="723"/>
      <c r="AA259" s="723"/>
      <c r="AB259" s="723"/>
      <c r="AC259" s="723"/>
      <c r="AD259" s="723"/>
      <c r="AE259" s="723"/>
      <c r="AF259" s="724"/>
      <c r="AG259" s="685" t="str">
        <f t="shared" si="8"/>
        <v/>
      </c>
      <c r="AH259" s="686"/>
      <c r="AI259" s="686"/>
      <c r="AJ259" s="687"/>
      <c r="AK259" s="688"/>
      <c r="AL259" s="689"/>
      <c r="AM259" s="689"/>
      <c r="AN259" s="689"/>
      <c r="AO259" s="689"/>
      <c r="AP259" s="689"/>
      <c r="AQ259" s="689"/>
      <c r="AR259" s="689"/>
      <c r="AS259" s="689"/>
      <c r="AT259" s="689"/>
      <c r="AU259" s="689"/>
      <c r="AV259" s="689"/>
      <c r="AW259" s="689"/>
      <c r="AX259" s="689"/>
      <c r="AY259" s="689"/>
      <c r="AZ259" s="689"/>
      <c r="BA259" s="690"/>
      <c r="BB259" s="667"/>
      <c r="BC259" s="668"/>
      <c r="BD259" s="669"/>
      <c r="BE259" s="673"/>
      <c r="BF259" s="674"/>
      <c r="BG259" s="674"/>
      <c r="BH259" s="674"/>
      <c r="BI259" s="674"/>
      <c r="BJ259" s="674"/>
      <c r="BK259" s="674"/>
      <c r="BL259" s="675"/>
      <c r="BO259" s="117"/>
      <c r="BP259" s="117"/>
      <c r="BQ259" s="117"/>
      <c r="BR259" s="117"/>
    </row>
    <row r="260" spans="1:70" ht="15.95" customHeight="1">
      <c r="A260" s="134"/>
      <c r="B260" s="134"/>
      <c r="C260" s="734"/>
      <c r="D260" s="735"/>
      <c r="E260" s="736"/>
      <c r="F260" s="737"/>
      <c r="G260" s="737"/>
      <c r="H260" s="737"/>
      <c r="I260" s="737"/>
      <c r="J260" s="737"/>
      <c r="K260" s="737"/>
      <c r="L260" s="738"/>
      <c r="M260" s="728"/>
      <c r="N260" s="729"/>
      <c r="O260" s="729"/>
      <c r="P260" s="729"/>
      <c r="Q260" s="729"/>
      <c r="R260" s="729"/>
      <c r="S260" s="729"/>
      <c r="T260" s="729"/>
      <c r="U260" s="729"/>
      <c r="V260" s="729"/>
      <c r="W260" s="729"/>
      <c r="X260" s="730"/>
      <c r="Y260" s="731"/>
      <c r="Z260" s="732"/>
      <c r="AA260" s="732"/>
      <c r="AB260" s="732"/>
      <c r="AC260" s="732"/>
      <c r="AD260" s="732"/>
      <c r="AE260" s="732"/>
      <c r="AF260" s="733"/>
      <c r="AG260" s="685" t="str">
        <f t="shared" si="8"/>
        <v/>
      </c>
      <c r="AH260" s="686"/>
      <c r="AI260" s="686"/>
      <c r="AJ260" s="687"/>
      <c r="AK260" s="688"/>
      <c r="AL260" s="689"/>
      <c r="AM260" s="689"/>
      <c r="AN260" s="689"/>
      <c r="AO260" s="689"/>
      <c r="AP260" s="689"/>
      <c r="AQ260" s="689"/>
      <c r="AR260" s="689"/>
      <c r="AS260" s="689"/>
      <c r="AT260" s="689"/>
      <c r="AU260" s="689"/>
      <c r="AV260" s="689"/>
      <c r="AW260" s="689"/>
      <c r="AX260" s="689"/>
      <c r="AY260" s="689"/>
      <c r="AZ260" s="689"/>
      <c r="BA260" s="690"/>
      <c r="BB260" s="667"/>
      <c r="BC260" s="668"/>
      <c r="BD260" s="669"/>
      <c r="BE260" s="725"/>
      <c r="BF260" s="726"/>
      <c r="BG260" s="726"/>
      <c r="BH260" s="726"/>
      <c r="BI260" s="726"/>
      <c r="BJ260" s="726"/>
      <c r="BK260" s="726"/>
      <c r="BL260" s="727"/>
      <c r="BO260" s="117"/>
      <c r="BP260" s="117"/>
      <c r="BQ260" s="117"/>
      <c r="BR260" s="117"/>
    </row>
    <row r="261" spans="1:70" ht="15.95" customHeight="1">
      <c r="A261" s="134"/>
      <c r="B261" s="134"/>
      <c r="C261" s="703" t="str">
        <f>IF(M261="","",COUNT($C$7:D260)+1)</f>
        <v/>
      </c>
      <c r="D261" s="704"/>
      <c r="E261" s="709"/>
      <c r="F261" s="710"/>
      <c r="G261" s="710"/>
      <c r="H261" s="710"/>
      <c r="I261" s="710"/>
      <c r="J261" s="710"/>
      <c r="K261" s="710"/>
      <c r="L261" s="711"/>
      <c r="M261" s="718"/>
      <c r="N261" s="719"/>
      <c r="O261" s="719"/>
      <c r="P261" s="719"/>
      <c r="Q261" s="719"/>
      <c r="R261" s="719"/>
      <c r="S261" s="719"/>
      <c r="T261" s="719"/>
      <c r="U261" s="719"/>
      <c r="V261" s="719"/>
      <c r="W261" s="719"/>
      <c r="X261" s="720"/>
      <c r="Y261" s="670"/>
      <c r="Z261" s="671"/>
      <c r="AA261" s="671"/>
      <c r="AB261" s="671"/>
      <c r="AC261" s="671"/>
      <c r="AD261" s="671"/>
      <c r="AE261" s="671"/>
      <c r="AF261" s="721"/>
      <c r="AG261" s="685" t="str">
        <f t="shared" si="8"/>
        <v/>
      </c>
      <c r="AH261" s="686"/>
      <c r="AI261" s="686"/>
      <c r="AJ261" s="687"/>
      <c r="AK261" s="688"/>
      <c r="AL261" s="689"/>
      <c r="AM261" s="689"/>
      <c r="AN261" s="689"/>
      <c r="AO261" s="689"/>
      <c r="AP261" s="689"/>
      <c r="AQ261" s="689"/>
      <c r="AR261" s="689"/>
      <c r="AS261" s="689"/>
      <c r="AT261" s="689"/>
      <c r="AU261" s="689"/>
      <c r="AV261" s="689"/>
      <c r="AW261" s="689"/>
      <c r="AX261" s="689"/>
      <c r="AY261" s="689"/>
      <c r="AZ261" s="689"/>
      <c r="BA261" s="690"/>
      <c r="BB261" s="667"/>
      <c r="BC261" s="668"/>
      <c r="BD261" s="669"/>
      <c r="BE261" s="670"/>
      <c r="BF261" s="671"/>
      <c r="BG261" s="671"/>
      <c r="BH261" s="671"/>
      <c r="BI261" s="671"/>
      <c r="BJ261" s="671"/>
      <c r="BK261" s="671"/>
      <c r="BL261" s="672"/>
      <c r="BO261" s="117"/>
      <c r="BP261" s="117"/>
      <c r="BQ261" s="117"/>
      <c r="BR261" s="117"/>
    </row>
    <row r="262" spans="1:70" ht="15.95" customHeight="1">
      <c r="A262" s="134"/>
      <c r="B262" s="134"/>
      <c r="C262" s="705"/>
      <c r="D262" s="706"/>
      <c r="E262" s="712"/>
      <c r="F262" s="713"/>
      <c r="G262" s="713"/>
      <c r="H262" s="713"/>
      <c r="I262" s="713"/>
      <c r="J262" s="713"/>
      <c r="K262" s="713"/>
      <c r="L262" s="714"/>
      <c r="M262" s="679"/>
      <c r="N262" s="680"/>
      <c r="O262" s="680"/>
      <c r="P262" s="680"/>
      <c r="Q262" s="680"/>
      <c r="R262" s="680"/>
      <c r="S262" s="680"/>
      <c r="T262" s="680"/>
      <c r="U262" s="680"/>
      <c r="V262" s="680"/>
      <c r="W262" s="680"/>
      <c r="X262" s="681"/>
      <c r="Y262" s="722"/>
      <c r="Z262" s="723"/>
      <c r="AA262" s="723"/>
      <c r="AB262" s="723"/>
      <c r="AC262" s="723"/>
      <c r="AD262" s="723"/>
      <c r="AE262" s="723"/>
      <c r="AF262" s="724"/>
      <c r="AG262" s="685" t="str">
        <f t="shared" si="8"/>
        <v/>
      </c>
      <c r="AH262" s="686"/>
      <c r="AI262" s="686"/>
      <c r="AJ262" s="687"/>
      <c r="AK262" s="688"/>
      <c r="AL262" s="689"/>
      <c r="AM262" s="689"/>
      <c r="AN262" s="689"/>
      <c r="AO262" s="689"/>
      <c r="AP262" s="689"/>
      <c r="AQ262" s="689"/>
      <c r="AR262" s="689"/>
      <c r="AS262" s="689"/>
      <c r="AT262" s="689"/>
      <c r="AU262" s="689"/>
      <c r="AV262" s="689"/>
      <c r="AW262" s="689"/>
      <c r="AX262" s="689"/>
      <c r="AY262" s="689"/>
      <c r="AZ262" s="689"/>
      <c r="BA262" s="690"/>
      <c r="BB262" s="667"/>
      <c r="BC262" s="668"/>
      <c r="BD262" s="669"/>
      <c r="BE262" s="673"/>
      <c r="BF262" s="674"/>
      <c r="BG262" s="674"/>
      <c r="BH262" s="674"/>
      <c r="BI262" s="674"/>
      <c r="BJ262" s="674"/>
      <c r="BK262" s="674"/>
      <c r="BL262" s="675"/>
      <c r="BO262" s="117"/>
      <c r="BP262" s="117"/>
      <c r="BQ262" s="117"/>
      <c r="BR262" s="117"/>
    </row>
    <row r="263" spans="1:70" ht="15.95" customHeight="1">
      <c r="A263" s="134"/>
      <c r="B263" s="134"/>
      <c r="C263" s="734"/>
      <c r="D263" s="735"/>
      <c r="E263" s="736"/>
      <c r="F263" s="737"/>
      <c r="G263" s="737"/>
      <c r="H263" s="737"/>
      <c r="I263" s="737"/>
      <c r="J263" s="737"/>
      <c r="K263" s="737"/>
      <c r="L263" s="738"/>
      <c r="M263" s="728"/>
      <c r="N263" s="729"/>
      <c r="O263" s="729"/>
      <c r="P263" s="729"/>
      <c r="Q263" s="729"/>
      <c r="R263" s="729"/>
      <c r="S263" s="729"/>
      <c r="T263" s="729"/>
      <c r="U263" s="729"/>
      <c r="V263" s="729"/>
      <c r="W263" s="729"/>
      <c r="X263" s="730"/>
      <c r="Y263" s="731"/>
      <c r="Z263" s="732"/>
      <c r="AA263" s="732"/>
      <c r="AB263" s="732"/>
      <c r="AC263" s="732"/>
      <c r="AD263" s="732"/>
      <c r="AE263" s="732"/>
      <c r="AF263" s="733"/>
      <c r="AG263" s="685" t="str">
        <f t="shared" si="8"/>
        <v/>
      </c>
      <c r="AH263" s="686"/>
      <c r="AI263" s="686"/>
      <c r="AJ263" s="687"/>
      <c r="AK263" s="688"/>
      <c r="AL263" s="689"/>
      <c r="AM263" s="689"/>
      <c r="AN263" s="689"/>
      <c r="AO263" s="689"/>
      <c r="AP263" s="689"/>
      <c r="AQ263" s="689"/>
      <c r="AR263" s="689"/>
      <c r="AS263" s="689"/>
      <c r="AT263" s="689"/>
      <c r="AU263" s="689"/>
      <c r="AV263" s="689"/>
      <c r="AW263" s="689"/>
      <c r="AX263" s="689"/>
      <c r="AY263" s="689"/>
      <c r="AZ263" s="689"/>
      <c r="BA263" s="690"/>
      <c r="BB263" s="667"/>
      <c r="BC263" s="668"/>
      <c r="BD263" s="669"/>
      <c r="BE263" s="725"/>
      <c r="BF263" s="726"/>
      <c r="BG263" s="726"/>
      <c r="BH263" s="726"/>
      <c r="BI263" s="726"/>
      <c r="BJ263" s="726"/>
      <c r="BK263" s="726"/>
      <c r="BL263" s="727"/>
    </row>
    <row r="264" spans="1:70" ht="15.95" customHeight="1">
      <c r="A264" s="134"/>
      <c r="B264" s="134"/>
      <c r="C264" s="703" t="str">
        <f>IF(M264="","",COUNT($C$7:D263)+1)</f>
        <v/>
      </c>
      <c r="D264" s="704"/>
      <c r="E264" s="709"/>
      <c r="F264" s="710"/>
      <c r="G264" s="710"/>
      <c r="H264" s="710"/>
      <c r="I264" s="710"/>
      <c r="J264" s="710"/>
      <c r="K264" s="710"/>
      <c r="L264" s="711"/>
      <c r="M264" s="718"/>
      <c r="N264" s="719"/>
      <c r="O264" s="719"/>
      <c r="P264" s="719"/>
      <c r="Q264" s="719"/>
      <c r="R264" s="719"/>
      <c r="S264" s="719"/>
      <c r="T264" s="719"/>
      <c r="U264" s="719"/>
      <c r="V264" s="719"/>
      <c r="W264" s="719"/>
      <c r="X264" s="720"/>
      <c r="Y264" s="670"/>
      <c r="Z264" s="671"/>
      <c r="AA264" s="671"/>
      <c r="AB264" s="671"/>
      <c r="AC264" s="671"/>
      <c r="AD264" s="671"/>
      <c r="AE264" s="671"/>
      <c r="AF264" s="721"/>
      <c r="AG264" s="685" t="str">
        <f t="shared" si="8"/>
        <v/>
      </c>
      <c r="AH264" s="686"/>
      <c r="AI264" s="686"/>
      <c r="AJ264" s="687"/>
      <c r="AK264" s="688"/>
      <c r="AL264" s="689"/>
      <c r="AM264" s="689"/>
      <c r="AN264" s="689"/>
      <c r="AO264" s="689"/>
      <c r="AP264" s="689"/>
      <c r="AQ264" s="689"/>
      <c r="AR264" s="689"/>
      <c r="AS264" s="689"/>
      <c r="AT264" s="689"/>
      <c r="AU264" s="689"/>
      <c r="AV264" s="689"/>
      <c r="AW264" s="689"/>
      <c r="AX264" s="689"/>
      <c r="AY264" s="689"/>
      <c r="AZ264" s="689"/>
      <c r="BA264" s="690"/>
      <c r="BB264" s="667"/>
      <c r="BC264" s="668"/>
      <c r="BD264" s="669"/>
      <c r="BE264" s="670"/>
      <c r="BF264" s="671"/>
      <c r="BG264" s="671"/>
      <c r="BH264" s="671"/>
      <c r="BI264" s="671"/>
      <c r="BJ264" s="671"/>
      <c r="BK264" s="671"/>
      <c r="BL264" s="672"/>
    </row>
    <row r="265" spans="1:70" ht="15.95" customHeight="1">
      <c r="A265" s="134"/>
      <c r="B265" s="134"/>
      <c r="C265" s="705"/>
      <c r="D265" s="706"/>
      <c r="E265" s="712"/>
      <c r="F265" s="713"/>
      <c r="G265" s="713"/>
      <c r="H265" s="713"/>
      <c r="I265" s="713"/>
      <c r="J265" s="713"/>
      <c r="K265" s="713"/>
      <c r="L265" s="714"/>
      <c r="M265" s="679"/>
      <c r="N265" s="680"/>
      <c r="O265" s="680"/>
      <c r="P265" s="680"/>
      <c r="Q265" s="680"/>
      <c r="R265" s="680"/>
      <c r="S265" s="680"/>
      <c r="T265" s="680"/>
      <c r="U265" s="680"/>
      <c r="V265" s="680"/>
      <c r="W265" s="680"/>
      <c r="X265" s="681"/>
      <c r="Y265" s="722"/>
      <c r="Z265" s="723"/>
      <c r="AA265" s="723"/>
      <c r="AB265" s="723"/>
      <c r="AC265" s="723"/>
      <c r="AD265" s="723"/>
      <c r="AE265" s="723"/>
      <c r="AF265" s="724"/>
      <c r="AG265" s="685" t="str">
        <f t="shared" si="8"/>
        <v/>
      </c>
      <c r="AH265" s="686"/>
      <c r="AI265" s="686"/>
      <c r="AJ265" s="687"/>
      <c r="AK265" s="688"/>
      <c r="AL265" s="689"/>
      <c r="AM265" s="689"/>
      <c r="AN265" s="689"/>
      <c r="AO265" s="689"/>
      <c r="AP265" s="689"/>
      <c r="AQ265" s="689"/>
      <c r="AR265" s="689"/>
      <c r="AS265" s="689"/>
      <c r="AT265" s="689"/>
      <c r="AU265" s="689"/>
      <c r="AV265" s="689"/>
      <c r="AW265" s="689"/>
      <c r="AX265" s="689"/>
      <c r="AY265" s="689"/>
      <c r="AZ265" s="689"/>
      <c r="BA265" s="690"/>
      <c r="BB265" s="667"/>
      <c r="BC265" s="668"/>
      <c r="BD265" s="669"/>
      <c r="BE265" s="673"/>
      <c r="BF265" s="674"/>
      <c r="BG265" s="674"/>
      <c r="BH265" s="674"/>
      <c r="BI265" s="674"/>
      <c r="BJ265" s="674"/>
      <c r="BK265" s="674"/>
      <c r="BL265" s="675"/>
    </row>
    <row r="266" spans="1:70" ht="15.95" customHeight="1">
      <c r="A266" s="134"/>
      <c r="B266" s="134"/>
      <c r="C266" s="734"/>
      <c r="D266" s="735"/>
      <c r="E266" s="736"/>
      <c r="F266" s="737"/>
      <c r="G266" s="737"/>
      <c r="H266" s="737"/>
      <c r="I266" s="737"/>
      <c r="J266" s="737"/>
      <c r="K266" s="737"/>
      <c r="L266" s="738"/>
      <c r="M266" s="728"/>
      <c r="N266" s="729"/>
      <c r="O266" s="729"/>
      <c r="P266" s="729"/>
      <c r="Q266" s="729"/>
      <c r="R266" s="729"/>
      <c r="S266" s="729"/>
      <c r="T266" s="729"/>
      <c r="U266" s="729"/>
      <c r="V266" s="729"/>
      <c r="W266" s="729"/>
      <c r="X266" s="730"/>
      <c r="Y266" s="731"/>
      <c r="Z266" s="732"/>
      <c r="AA266" s="732"/>
      <c r="AB266" s="732"/>
      <c r="AC266" s="732"/>
      <c r="AD266" s="732"/>
      <c r="AE266" s="732"/>
      <c r="AF266" s="733"/>
      <c r="AG266" s="685" t="str">
        <f t="shared" si="8"/>
        <v/>
      </c>
      <c r="AH266" s="686"/>
      <c r="AI266" s="686"/>
      <c r="AJ266" s="687"/>
      <c r="AK266" s="688"/>
      <c r="AL266" s="689"/>
      <c r="AM266" s="689"/>
      <c r="AN266" s="689"/>
      <c r="AO266" s="689"/>
      <c r="AP266" s="689"/>
      <c r="AQ266" s="689"/>
      <c r="AR266" s="689"/>
      <c r="AS266" s="689"/>
      <c r="AT266" s="689"/>
      <c r="AU266" s="689"/>
      <c r="AV266" s="689"/>
      <c r="AW266" s="689"/>
      <c r="AX266" s="689"/>
      <c r="AY266" s="689"/>
      <c r="AZ266" s="689"/>
      <c r="BA266" s="690"/>
      <c r="BB266" s="667"/>
      <c r="BC266" s="668"/>
      <c r="BD266" s="669"/>
      <c r="BE266" s="725"/>
      <c r="BF266" s="726"/>
      <c r="BG266" s="726"/>
      <c r="BH266" s="726"/>
      <c r="BI266" s="726"/>
      <c r="BJ266" s="726"/>
      <c r="BK266" s="726"/>
      <c r="BL266" s="727"/>
    </row>
    <row r="267" spans="1:70" ht="15.95" customHeight="1">
      <c r="A267" s="134"/>
      <c r="B267" s="134"/>
      <c r="C267" s="703" t="str">
        <f>IF(M267="","",COUNT($C$7:D266)+1)</f>
        <v/>
      </c>
      <c r="D267" s="704"/>
      <c r="E267" s="709"/>
      <c r="F267" s="710"/>
      <c r="G267" s="710"/>
      <c r="H267" s="710"/>
      <c r="I267" s="710"/>
      <c r="J267" s="710"/>
      <c r="K267" s="710"/>
      <c r="L267" s="711"/>
      <c r="M267" s="718"/>
      <c r="N267" s="719"/>
      <c r="O267" s="719"/>
      <c r="P267" s="719"/>
      <c r="Q267" s="719"/>
      <c r="R267" s="719"/>
      <c r="S267" s="719"/>
      <c r="T267" s="719"/>
      <c r="U267" s="719"/>
      <c r="V267" s="719"/>
      <c r="W267" s="719"/>
      <c r="X267" s="720"/>
      <c r="Y267" s="670"/>
      <c r="Z267" s="671"/>
      <c r="AA267" s="671"/>
      <c r="AB267" s="671"/>
      <c r="AC267" s="671"/>
      <c r="AD267" s="671"/>
      <c r="AE267" s="671"/>
      <c r="AF267" s="721"/>
      <c r="AG267" s="685" t="str">
        <f t="shared" si="8"/>
        <v/>
      </c>
      <c r="AH267" s="686"/>
      <c r="AI267" s="686"/>
      <c r="AJ267" s="687"/>
      <c r="AK267" s="688"/>
      <c r="AL267" s="689"/>
      <c r="AM267" s="689"/>
      <c r="AN267" s="689"/>
      <c r="AO267" s="689"/>
      <c r="AP267" s="689"/>
      <c r="AQ267" s="689"/>
      <c r="AR267" s="689"/>
      <c r="AS267" s="689"/>
      <c r="AT267" s="689"/>
      <c r="AU267" s="689"/>
      <c r="AV267" s="689"/>
      <c r="AW267" s="689"/>
      <c r="AX267" s="689"/>
      <c r="AY267" s="689"/>
      <c r="AZ267" s="689"/>
      <c r="BA267" s="690"/>
      <c r="BB267" s="667"/>
      <c r="BC267" s="668"/>
      <c r="BD267" s="669"/>
      <c r="BE267" s="670"/>
      <c r="BF267" s="671"/>
      <c r="BG267" s="671"/>
      <c r="BH267" s="671"/>
      <c r="BI267" s="671"/>
      <c r="BJ267" s="671"/>
      <c r="BK267" s="671"/>
      <c r="BL267" s="672"/>
    </row>
    <row r="268" spans="1:70" ht="15.95" customHeight="1">
      <c r="A268" s="134"/>
      <c r="B268" s="134"/>
      <c r="C268" s="705"/>
      <c r="D268" s="706"/>
      <c r="E268" s="712"/>
      <c r="F268" s="713"/>
      <c r="G268" s="713"/>
      <c r="H268" s="713"/>
      <c r="I268" s="713"/>
      <c r="J268" s="713"/>
      <c r="K268" s="713"/>
      <c r="L268" s="714"/>
      <c r="M268" s="679"/>
      <c r="N268" s="680"/>
      <c r="O268" s="680"/>
      <c r="P268" s="680"/>
      <c r="Q268" s="680"/>
      <c r="R268" s="680"/>
      <c r="S268" s="680"/>
      <c r="T268" s="680"/>
      <c r="U268" s="680"/>
      <c r="V268" s="680"/>
      <c r="W268" s="680"/>
      <c r="X268" s="681"/>
      <c r="Y268" s="722"/>
      <c r="Z268" s="723"/>
      <c r="AA268" s="723"/>
      <c r="AB268" s="723"/>
      <c r="AC268" s="723"/>
      <c r="AD268" s="723"/>
      <c r="AE268" s="723"/>
      <c r="AF268" s="724"/>
      <c r="AG268" s="685" t="str">
        <f t="shared" si="8"/>
        <v/>
      </c>
      <c r="AH268" s="686"/>
      <c r="AI268" s="686"/>
      <c r="AJ268" s="687"/>
      <c r="AK268" s="688"/>
      <c r="AL268" s="689"/>
      <c r="AM268" s="689"/>
      <c r="AN268" s="689"/>
      <c r="AO268" s="689"/>
      <c r="AP268" s="689"/>
      <c r="AQ268" s="689"/>
      <c r="AR268" s="689"/>
      <c r="AS268" s="689"/>
      <c r="AT268" s="689"/>
      <c r="AU268" s="689"/>
      <c r="AV268" s="689"/>
      <c r="AW268" s="689"/>
      <c r="AX268" s="689"/>
      <c r="AY268" s="689"/>
      <c r="AZ268" s="689"/>
      <c r="BA268" s="690"/>
      <c r="BB268" s="667"/>
      <c r="BC268" s="668"/>
      <c r="BD268" s="669"/>
      <c r="BE268" s="673"/>
      <c r="BF268" s="674"/>
      <c r="BG268" s="674"/>
      <c r="BH268" s="674"/>
      <c r="BI268" s="674"/>
      <c r="BJ268" s="674"/>
      <c r="BK268" s="674"/>
      <c r="BL268" s="675"/>
    </row>
    <row r="269" spans="1:70" ht="15.95" customHeight="1">
      <c r="A269" s="134"/>
      <c r="B269" s="134"/>
      <c r="C269" s="734"/>
      <c r="D269" s="735"/>
      <c r="E269" s="736"/>
      <c r="F269" s="737"/>
      <c r="G269" s="737"/>
      <c r="H269" s="737"/>
      <c r="I269" s="737"/>
      <c r="J269" s="737"/>
      <c r="K269" s="737"/>
      <c r="L269" s="738"/>
      <c r="M269" s="728"/>
      <c r="N269" s="729"/>
      <c r="O269" s="729"/>
      <c r="P269" s="729"/>
      <c r="Q269" s="729"/>
      <c r="R269" s="729"/>
      <c r="S269" s="729"/>
      <c r="T269" s="729"/>
      <c r="U269" s="729"/>
      <c r="V269" s="729"/>
      <c r="W269" s="729"/>
      <c r="X269" s="730"/>
      <c r="Y269" s="731"/>
      <c r="Z269" s="732"/>
      <c r="AA269" s="732"/>
      <c r="AB269" s="732"/>
      <c r="AC269" s="732"/>
      <c r="AD269" s="732"/>
      <c r="AE269" s="732"/>
      <c r="AF269" s="733"/>
      <c r="AG269" s="685" t="str">
        <f t="shared" si="8"/>
        <v/>
      </c>
      <c r="AH269" s="686"/>
      <c r="AI269" s="686"/>
      <c r="AJ269" s="687"/>
      <c r="AK269" s="688"/>
      <c r="AL269" s="689"/>
      <c r="AM269" s="689"/>
      <c r="AN269" s="689"/>
      <c r="AO269" s="689"/>
      <c r="AP269" s="689"/>
      <c r="AQ269" s="689"/>
      <c r="AR269" s="689"/>
      <c r="AS269" s="689"/>
      <c r="AT269" s="689"/>
      <c r="AU269" s="689"/>
      <c r="AV269" s="689"/>
      <c r="AW269" s="689"/>
      <c r="AX269" s="689"/>
      <c r="AY269" s="689"/>
      <c r="AZ269" s="689"/>
      <c r="BA269" s="690"/>
      <c r="BB269" s="667"/>
      <c r="BC269" s="668"/>
      <c r="BD269" s="669"/>
      <c r="BE269" s="725"/>
      <c r="BF269" s="726"/>
      <c r="BG269" s="726"/>
      <c r="BH269" s="726"/>
      <c r="BI269" s="726"/>
      <c r="BJ269" s="726"/>
      <c r="BK269" s="726"/>
      <c r="BL269" s="727"/>
    </row>
    <row r="270" spans="1:70" ht="15.95" customHeight="1">
      <c r="A270" s="134"/>
      <c r="B270" s="134"/>
      <c r="C270" s="703" t="str">
        <f>IF(M270="","",COUNT($C$7:D269)+1)</f>
        <v/>
      </c>
      <c r="D270" s="704"/>
      <c r="E270" s="709"/>
      <c r="F270" s="710"/>
      <c r="G270" s="710"/>
      <c r="H270" s="710"/>
      <c r="I270" s="710"/>
      <c r="J270" s="710"/>
      <c r="K270" s="710"/>
      <c r="L270" s="711"/>
      <c r="M270" s="718"/>
      <c r="N270" s="719"/>
      <c r="O270" s="719"/>
      <c r="P270" s="719"/>
      <c r="Q270" s="719"/>
      <c r="R270" s="719"/>
      <c r="S270" s="719"/>
      <c r="T270" s="719"/>
      <c r="U270" s="719"/>
      <c r="V270" s="719"/>
      <c r="W270" s="719"/>
      <c r="X270" s="720"/>
      <c r="Y270" s="670"/>
      <c r="Z270" s="671"/>
      <c r="AA270" s="671"/>
      <c r="AB270" s="671"/>
      <c r="AC270" s="671"/>
      <c r="AD270" s="671"/>
      <c r="AE270" s="671"/>
      <c r="AF270" s="721"/>
      <c r="AG270" s="685" t="str">
        <f t="shared" si="8"/>
        <v/>
      </c>
      <c r="AH270" s="686"/>
      <c r="AI270" s="686"/>
      <c r="AJ270" s="687"/>
      <c r="AK270" s="688"/>
      <c r="AL270" s="689"/>
      <c r="AM270" s="689"/>
      <c r="AN270" s="689"/>
      <c r="AO270" s="689"/>
      <c r="AP270" s="689"/>
      <c r="AQ270" s="689"/>
      <c r="AR270" s="689"/>
      <c r="AS270" s="689"/>
      <c r="AT270" s="689"/>
      <c r="AU270" s="689"/>
      <c r="AV270" s="689"/>
      <c r="AW270" s="689"/>
      <c r="AX270" s="689"/>
      <c r="AY270" s="689"/>
      <c r="AZ270" s="689"/>
      <c r="BA270" s="690"/>
      <c r="BB270" s="667"/>
      <c r="BC270" s="668"/>
      <c r="BD270" s="669"/>
      <c r="BE270" s="670"/>
      <c r="BF270" s="671"/>
      <c r="BG270" s="671"/>
      <c r="BH270" s="671"/>
      <c r="BI270" s="671"/>
      <c r="BJ270" s="671"/>
      <c r="BK270" s="671"/>
      <c r="BL270" s="672"/>
    </row>
    <row r="271" spans="1:70" ht="15.95" customHeight="1">
      <c r="A271" s="134"/>
      <c r="B271" s="134"/>
      <c r="C271" s="705"/>
      <c r="D271" s="706"/>
      <c r="E271" s="712"/>
      <c r="F271" s="713"/>
      <c r="G271" s="713"/>
      <c r="H271" s="713"/>
      <c r="I271" s="713"/>
      <c r="J271" s="713"/>
      <c r="K271" s="713"/>
      <c r="L271" s="714"/>
      <c r="M271" s="679"/>
      <c r="N271" s="680"/>
      <c r="O271" s="680"/>
      <c r="P271" s="680"/>
      <c r="Q271" s="680"/>
      <c r="R271" s="680"/>
      <c r="S271" s="680"/>
      <c r="T271" s="680"/>
      <c r="U271" s="680"/>
      <c r="V271" s="680"/>
      <c r="W271" s="680"/>
      <c r="X271" s="681"/>
      <c r="Y271" s="722"/>
      <c r="Z271" s="723"/>
      <c r="AA271" s="723"/>
      <c r="AB271" s="723"/>
      <c r="AC271" s="723"/>
      <c r="AD271" s="723"/>
      <c r="AE271" s="723"/>
      <c r="AF271" s="724"/>
      <c r="AG271" s="685" t="str">
        <f t="shared" si="8"/>
        <v/>
      </c>
      <c r="AH271" s="686"/>
      <c r="AI271" s="686"/>
      <c r="AJ271" s="687"/>
      <c r="AK271" s="688"/>
      <c r="AL271" s="689"/>
      <c r="AM271" s="689"/>
      <c r="AN271" s="689"/>
      <c r="AO271" s="689"/>
      <c r="AP271" s="689"/>
      <c r="AQ271" s="689"/>
      <c r="AR271" s="689"/>
      <c r="AS271" s="689"/>
      <c r="AT271" s="689"/>
      <c r="AU271" s="689"/>
      <c r="AV271" s="689"/>
      <c r="AW271" s="689"/>
      <c r="AX271" s="689"/>
      <c r="AY271" s="689"/>
      <c r="AZ271" s="689"/>
      <c r="BA271" s="690"/>
      <c r="BB271" s="667"/>
      <c r="BC271" s="668"/>
      <c r="BD271" s="669"/>
      <c r="BE271" s="673"/>
      <c r="BF271" s="674"/>
      <c r="BG271" s="674"/>
      <c r="BH271" s="674"/>
      <c r="BI271" s="674"/>
      <c r="BJ271" s="674"/>
      <c r="BK271" s="674"/>
      <c r="BL271" s="675"/>
    </row>
    <row r="272" spans="1:70" ht="15.95" customHeight="1">
      <c r="A272" s="134"/>
      <c r="B272" s="134"/>
      <c r="C272" s="734"/>
      <c r="D272" s="735"/>
      <c r="E272" s="736"/>
      <c r="F272" s="737"/>
      <c r="G272" s="737"/>
      <c r="H272" s="737"/>
      <c r="I272" s="737"/>
      <c r="J272" s="737"/>
      <c r="K272" s="737"/>
      <c r="L272" s="738"/>
      <c r="M272" s="728"/>
      <c r="N272" s="729"/>
      <c r="O272" s="729"/>
      <c r="P272" s="729"/>
      <c r="Q272" s="729"/>
      <c r="R272" s="729"/>
      <c r="S272" s="729"/>
      <c r="T272" s="729"/>
      <c r="U272" s="729"/>
      <c r="V272" s="729"/>
      <c r="W272" s="729"/>
      <c r="X272" s="730"/>
      <c r="Y272" s="731"/>
      <c r="Z272" s="732"/>
      <c r="AA272" s="732"/>
      <c r="AB272" s="732"/>
      <c r="AC272" s="732"/>
      <c r="AD272" s="732"/>
      <c r="AE272" s="732"/>
      <c r="AF272" s="733"/>
      <c r="AG272" s="685" t="str">
        <f t="shared" si="8"/>
        <v/>
      </c>
      <c r="AH272" s="686"/>
      <c r="AI272" s="686"/>
      <c r="AJ272" s="687"/>
      <c r="AK272" s="688"/>
      <c r="AL272" s="689"/>
      <c r="AM272" s="689"/>
      <c r="AN272" s="689"/>
      <c r="AO272" s="689"/>
      <c r="AP272" s="689"/>
      <c r="AQ272" s="689"/>
      <c r="AR272" s="689"/>
      <c r="AS272" s="689"/>
      <c r="AT272" s="689"/>
      <c r="AU272" s="689"/>
      <c r="AV272" s="689"/>
      <c r="AW272" s="689"/>
      <c r="AX272" s="689"/>
      <c r="AY272" s="689"/>
      <c r="AZ272" s="689"/>
      <c r="BA272" s="690"/>
      <c r="BB272" s="667"/>
      <c r="BC272" s="668"/>
      <c r="BD272" s="669"/>
      <c r="BE272" s="725"/>
      <c r="BF272" s="726"/>
      <c r="BG272" s="726"/>
      <c r="BH272" s="726"/>
      <c r="BI272" s="726"/>
      <c r="BJ272" s="726"/>
      <c r="BK272" s="726"/>
      <c r="BL272" s="727"/>
    </row>
    <row r="273" spans="1:64" ht="15.95" customHeight="1">
      <c r="A273" s="134"/>
      <c r="B273" s="134"/>
      <c r="C273" s="703" t="str">
        <f>IF(M273="","",COUNT($C$7:D272)+1)</f>
        <v/>
      </c>
      <c r="D273" s="704"/>
      <c r="E273" s="709"/>
      <c r="F273" s="710"/>
      <c r="G273" s="710"/>
      <c r="H273" s="710"/>
      <c r="I273" s="710"/>
      <c r="J273" s="710"/>
      <c r="K273" s="710"/>
      <c r="L273" s="711"/>
      <c r="M273" s="718"/>
      <c r="N273" s="719"/>
      <c r="O273" s="719"/>
      <c r="P273" s="719"/>
      <c r="Q273" s="719"/>
      <c r="R273" s="719"/>
      <c r="S273" s="719"/>
      <c r="T273" s="719"/>
      <c r="U273" s="719"/>
      <c r="V273" s="719"/>
      <c r="W273" s="719"/>
      <c r="X273" s="720"/>
      <c r="Y273" s="670"/>
      <c r="Z273" s="671"/>
      <c r="AA273" s="671"/>
      <c r="AB273" s="671"/>
      <c r="AC273" s="671"/>
      <c r="AD273" s="671"/>
      <c r="AE273" s="671"/>
      <c r="AF273" s="721"/>
      <c r="AG273" s="685" t="str">
        <f t="shared" si="8"/>
        <v/>
      </c>
      <c r="AH273" s="686"/>
      <c r="AI273" s="686"/>
      <c r="AJ273" s="687"/>
      <c r="AK273" s="688"/>
      <c r="AL273" s="689"/>
      <c r="AM273" s="689"/>
      <c r="AN273" s="689"/>
      <c r="AO273" s="689"/>
      <c r="AP273" s="689"/>
      <c r="AQ273" s="689"/>
      <c r="AR273" s="689"/>
      <c r="AS273" s="689"/>
      <c r="AT273" s="689"/>
      <c r="AU273" s="689"/>
      <c r="AV273" s="689"/>
      <c r="AW273" s="689"/>
      <c r="AX273" s="689"/>
      <c r="AY273" s="689"/>
      <c r="AZ273" s="689"/>
      <c r="BA273" s="690"/>
      <c r="BB273" s="667"/>
      <c r="BC273" s="668"/>
      <c r="BD273" s="669"/>
      <c r="BE273" s="670"/>
      <c r="BF273" s="671"/>
      <c r="BG273" s="671"/>
      <c r="BH273" s="671"/>
      <c r="BI273" s="671"/>
      <c r="BJ273" s="671"/>
      <c r="BK273" s="671"/>
      <c r="BL273" s="672"/>
    </row>
    <row r="274" spans="1:64" ht="15.95" customHeight="1">
      <c r="A274" s="134"/>
      <c r="B274" s="134"/>
      <c r="C274" s="705"/>
      <c r="D274" s="706"/>
      <c r="E274" s="712"/>
      <c r="F274" s="713"/>
      <c r="G274" s="713"/>
      <c r="H274" s="713"/>
      <c r="I274" s="713"/>
      <c r="J274" s="713"/>
      <c r="K274" s="713"/>
      <c r="L274" s="714"/>
      <c r="M274" s="679"/>
      <c r="N274" s="680"/>
      <c r="O274" s="680"/>
      <c r="P274" s="680"/>
      <c r="Q274" s="680"/>
      <c r="R274" s="680"/>
      <c r="S274" s="680"/>
      <c r="T274" s="680"/>
      <c r="U274" s="680"/>
      <c r="V274" s="680"/>
      <c r="W274" s="680"/>
      <c r="X274" s="681"/>
      <c r="Y274" s="722"/>
      <c r="Z274" s="723"/>
      <c r="AA274" s="723"/>
      <c r="AB274" s="723"/>
      <c r="AC274" s="723"/>
      <c r="AD274" s="723"/>
      <c r="AE274" s="723"/>
      <c r="AF274" s="724"/>
      <c r="AG274" s="685" t="str">
        <f t="shared" si="8"/>
        <v/>
      </c>
      <c r="AH274" s="686"/>
      <c r="AI274" s="686"/>
      <c r="AJ274" s="687"/>
      <c r="AK274" s="688"/>
      <c r="AL274" s="689"/>
      <c r="AM274" s="689"/>
      <c r="AN274" s="689"/>
      <c r="AO274" s="689"/>
      <c r="AP274" s="689"/>
      <c r="AQ274" s="689"/>
      <c r="AR274" s="689"/>
      <c r="AS274" s="689"/>
      <c r="AT274" s="689"/>
      <c r="AU274" s="689"/>
      <c r="AV274" s="689"/>
      <c r="AW274" s="689"/>
      <c r="AX274" s="689"/>
      <c r="AY274" s="689"/>
      <c r="AZ274" s="689"/>
      <c r="BA274" s="690"/>
      <c r="BB274" s="667"/>
      <c r="BC274" s="668"/>
      <c r="BD274" s="669"/>
      <c r="BE274" s="673"/>
      <c r="BF274" s="674"/>
      <c r="BG274" s="674"/>
      <c r="BH274" s="674"/>
      <c r="BI274" s="674"/>
      <c r="BJ274" s="674"/>
      <c r="BK274" s="674"/>
      <c r="BL274" s="675"/>
    </row>
    <row r="275" spans="1:64" ht="15.95" customHeight="1" thickBot="1">
      <c r="A275" s="134"/>
      <c r="B275" s="134"/>
      <c r="C275" s="707"/>
      <c r="D275" s="708"/>
      <c r="E275" s="736"/>
      <c r="F275" s="737"/>
      <c r="G275" s="737"/>
      <c r="H275" s="737"/>
      <c r="I275" s="737"/>
      <c r="J275" s="737"/>
      <c r="K275" s="737"/>
      <c r="L275" s="738"/>
      <c r="M275" s="682"/>
      <c r="N275" s="683"/>
      <c r="O275" s="683"/>
      <c r="P275" s="683"/>
      <c r="Q275" s="683"/>
      <c r="R275" s="683"/>
      <c r="S275" s="683"/>
      <c r="T275" s="683"/>
      <c r="U275" s="683"/>
      <c r="V275" s="683"/>
      <c r="W275" s="683"/>
      <c r="X275" s="684"/>
      <c r="Y275" s="731"/>
      <c r="Z275" s="732"/>
      <c r="AA275" s="732"/>
      <c r="AB275" s="732"/>
      <c r="AC275" s="732"/>
      <c r="AD275" s="732"/>
      <c r="AE275" s="732"/>
      <c r="AF275" s="733"/>
      <c r="AG275" s="685" t="str">
        <f t="shared" si="8"/>
        <v/>
      </c>
      <c r="AH275" s="686"/>
      <c r="AI275" s="686"/>
      <c r="AJ275" s="687"/>
      <c r="AK275" s="697"/>
      <c r="AL275" s="698"/>
      <c r="AM275" s="698"/>
      <c r="AN275" s="698"/>
      <c r="AO275" s="698"/>
      <c r="AP275" s="698"/>
      <c r="AQ275" s="698"/>
      <c r="AR275" s="698"/>
      <c r="AS275" s="698"/>
      <c r="AT275" s="698"/>
      <c r="AU275" s="698"/>
      <c r="AV275" s="698"/>
      <c r="AW275" s="698"/>
      <c r="AX275" s="698"/>
      <c r="AY275" s="698"/>
      <c r="AZ275" s="698"/>
      <c r="BA275" s="699"/>
      <c r="BB275" s="700"/>
      <c r="BC275" s="701"/>
      <c r="BD275" s="702"/>
      <c r="BE275" s="676"/>
      <c r="BF275" s="677"/>
      <c r="BG275" s="677"/>
      <c r="BH275" s="677"/>
      <c r="BI275" s="677"/>
      <c r="BJ275" s="677"/>
      <c r="BK275" s="677"/>
      <c r="BL275" s="678"/>
    </row>
    <row r="276" spans="1:64" ht="15.95" customHeight="1">
      <c r="A276" s="134"/>
      <c r="B276" s="150"/>
      <c r="C276" s="167"/>
      <c r="D276" s="243" t="str">
        <f>D220</f>
        <v>※年齢は、令和5年4月1日時点での年齢とする。</v>
      </c>
      <c r="E276" s="178"/>
      <c r="F276" s="178"/>
      <c r="G276" s="178"/>
      <c r="H276" s="178"/>
      <c r="I276" s="178"/>
      <c r="J276" s="178"/>
      <c r="K276" s="178"/>
      <c r="L276" s="178"/>
      <c r="M276" s="136"/>
      <c r="N276" s="153"/>
      <c r="O276" s="179"/>
      <c r="P276" s="179"/>
      <c r="Q276" s="179"/>
      <c r="R276" s="179"/>
      <c r="S276" s="179"/>
      <c r="T276" s="179"/>
      <c r="U276" s="179"/>
      <c r="V276" s="179"/>
      <c r="W276" s="179"/>
      <c r="X276" s="179"/>
      <c r="Y276" s="153"/>
      <c r="Z276" s="153"/>
      <c r="AA276" s="153"/>
      <c r="AB276" s="153"/>
      <c r="AC276" s="153"/>
      <c r="AD276" s="153"/>
      <c r="AE276" s="153"/>
      <c r="AF276" s="153"/>
      <c r="AG276" s="153"/>
      <c r="AH276" s="153"/>
      <c r="AI276" s="153"/>
      <c r="AJ276" s="153"/>
      <c r="AK276" s="178"/>
      <c r="AL276" s="178"/>
      <c r="AM276" s="178"/>
      <c r="AN276" s="178"/>
      <c r="AO276" s="178"/>
      <c r="AP276" s="178"/>
      <c r="AQ276" s="180"/>
      <c r="AR276" s="180"/>
      <c r="AS276" s="178"/>
      <c r="AT276" s="178"/>
      <c r="AU276" s="178"/>
      <c r="AV276" s="178"/>
      <c r="AW276" s="178"/>
      <c r="AX276" s="178"/>
      <c r="AY276" s="178"/>
      <c r="AZ276" s="181"/>
      <c r="BA276" s="181"/>
      <c r="BB276" s="181"/>
      <c r="BC276" s="181"/>
      <c r="BD276" s="181"/>
      <c r="BE276" s="178"/>
      <c r="BF276" s="178"/>
      <c r="BG276" s="178"/>
      <c r="BH276" s="178"/>
      <c r="BI276" s="178"/>
      <c r="BJ276" s="178"/>
      <c r="BK276" s="178"/>
      <c r="BL276" s="178"/>
    </row>
    <row r="277" spans="1:64" ht="15.95" customHeight="1">
      <c r="A277" s="134"/>
      <c r="B277" s="137"/>
      <c r="C277" s="166"/>
      <c r="D277" s="156"/>
      <c r="E277" s="168"/>
      <c r="F277" s="168"/>
      <c r="G277" s="168"/>
      <c r="H277" s="168"/>
      <c r="I277" s="168"/>
      <c r="J277" s="168"/>
      <c r="K277" s="168"/>
      <c r="L277" s="168"/>
      <c r="M277" s="136"/>
      <c r="N277" s="136"/>
      <c r="O277" s="136"/>
      <c r="P277" s="136"/>
      <c r="Q277" s="136"/>
      <c r="R277" s="136"/>
      <c r="S277" s="163"/>
      <c r="T277" s="163"/>
      <c r="U277" s="163"/>
      <c r="V277" s="163"/>
      <c r="W277" s="163"/>
      <c r="X277" s="163"/>
      <c r="Y277" s="163"/>
      <c r="Z277" s="163"/>
      <c r="AA277" s="163"/>
      <c r="AB277" s="163"/>
      <c r="AC277" s="163"/>
      <c r="AD277" s="163"/>
      <c r="AE277" s="163"/>
      <c r="AF277" s="163"/>
      <c r="AG277" s="163"/>
      <c r="AH277" s="164"/>
      <c r="AI277" s="164"/>
      <c r="AJ277" s="168"/>
      <c r="AK277" s="168"/>
      <c r="AL277" s="168"/>
      <c r="AM277" s="168"/>
      <c r="AN277" s="168"/>
      <c r="AO277" s="168"/>
      <c r="AP277" s="168"/>
      <c r="AQ277" s="164"/>
      <c r="AR277" s="164"/>
      <c r="AS277" s="168"/>
      <c r="AT277" s="168"/>
      <c r="AU277" s="168"/>
      <c r="AV277" s="168"/>
      <c r="AW277" s="168"/>
      <c r="AX277" s="168"/>
      <c r="AY277" s="168"/>
      <c r="AZ277" s="182"/>
      <c r="BA277" s="182"/>
      <c r="BB277" s="182"/>
      <c r="BC277" s="182"/>
      <c r="BD277" s="182"/>
      <c r="BE277" s="168"/>
      <c r="BF277" s="168"/>
      <c r="BG277" s="168"/>
      <c r="BH277" s="168"/>
      <c r="BI277" s="168"/>
      <c r="BJ277" s="168"/>
      <c r="BK277" s="168"/>
      <c r="BL277" s="168"/>
    </row>
    <row r="278" spans="1:64" ht="15.95" customHeight="1">
      <c r="A278" s="134"/>
      <c r="B278" s="137"/>
      <c r="C278" s="166"/>
      <c r="D278" s="167"/>
      <c r="E278" s="168"/>
      <c r="F278" s="168"/>
      <c r="G278" s="168"/>
      <c r="H278" s="168"/>
      <c r="I278" s="168"/>
      <c r="J278" s="168"/>
      <c r="K278" s="168"/>
      <c r="L278" s="168"/>
      <c r="M278" s="136"/>
      <c r="N278" s="136"/>
      <c r="O278" s="136"/>
      <c r="P278" s="136"/>
      <c r="Q278" s="136"/>
      <c r="R278" s="136"/>
      <c r="S278" s="163"/>
      <c r="T278" s="163"/>
      <c r="U278" s="163"/>
      <c r="V278" s="163"/>
      <c r="W278" s="163"/>
      <c r="X278" s="163"/>
      <c r="Y278" s="163"/>
      <c r="Z278" s="163"/>
      <c r="AA278" s="163"/>
      <c r="AB278" s="163"/>
      <c r="AC278" s="163"/>
      <c r="AD278" s="163"/>
      <c r="AE278" s="163"/>
      <c r="AF278" s="163"/>
      <c r="AG278" s="163"/>
      <c r="AH278" s="164"/>
      <c r="AI278" s="164"/>
      <c r="AJ278" s="168"/>
      <c r="AK278" s="168"/>
      <c r="AL278" s="168"/>
      <c r="AM278" s="168"/>
      <c r="AN278" s="168"/>
      <c r="AO278" s="168"/>
      <c r="AP278" s="168"/>
      <c r="AQ278" s="164"/>
      <c r="AR278" s="164"/>
      <c r="AS278" s="168"/>
      <c r="AT278" s="168"/>
      <c r="AU278" s="168"/>
      <c r="AV278" s="168"/>
      <c r="AW278" s="168"/>
      <c r="AX278" s="168"/>
      <c r="AY278" s="168"/>
      <c r="AZ278" s="182"/>
      <c r="BA278" s="182"/>
      <c r="BB278" s="182"/>
      <c r="BC278" s="182"/>
      <c r="BD278" s="182"/>
      <c r="BE278" s="168"/>
      <c r="BF278" s="168"/>
      <c r="BG278" s="168"/>
      <c r="BH278" s="168"/>
      <c r="BI278" s="168"/>
      <c r="BJ278" s="168"/>
      <c r="BK278" s="168"/>
      <c r="BL278" s="168"/>
    </row>
    <row r="279" spans="1:64" ht="15.95" customHeight="1">
      <c r="A279" s="134"/>
      <c r="B279" s="137"/>
      <c r="C279" s="166"/>
      <c r="D279" s="167"/>
      <c r="E279" s="168"/>
      <c r="F279" s="168"/>
      <c r="G279" s="168"/>
      <c r="H279" s="168"/>
      <c r="I279" s="168"/>
      <c r="J279" s="168"/>
      <c r="K279" s="168"/>
      <c r="L279" s="168"/>
      <c r="M279" s="136"/>
      <c r="N279" s="136"/>
      <c r="O279" s="133"/>
      <c r="P279" s="133"/>
      <c r="Q279" s="133"/>
      <c r="R279" s="133"/>
      <c r="S279" s="163"/>
      <c r="T279" s="163"/>
      <c r="U279" s="163"/>
      <c r="V279" s="163"/>
      <c r="W279" s="163"/>
      <c r="X279" s="163"/>
      <c r="Y279" s="163"/>
      <c r="Z279" s="163"/>
      <c r="AA279" s="163"/>
      <c r="AB279" s="163"/>
      <c r="AC279" s="163"/>
      <c r="AD279" s="163"/>
      <c r="AE279" s="163"/>
      <c r="AF279" s="163"/>
      <c r="AG279" s="163"/>
      <c r="AH279" s="164"/>
      <c r="AI279" s="164"/>
      <c r="AJ279" s="168"/>
      <c r="AK279" s="168"/>
      <c r="AL279" s="168"/>
      <c r="AM279" s="168"/>
      <c r="AN279" s="168"/>
      <c r="AO279" s="168"/>
      <c r="AP279" s="168"/>
      <c r="AQ279" s="164"/>
      <c r="AR279" s="164"/>
      <c r="AS279" s="168"/>
      <c r="AT279" s="168"/>
      <c r="AU279" s="168"/>
      <c r="AV279" s="168"/>
      <c r="AW279" s="168"/>
      <c r="AX279" s="168"/>
      <c r="AY279" s="168"/>
      <c r="AZ279" s="182"/>
      <c r="BA279" s="182"/>
      <c r="BB279" s="182"/>
      <c r="BC279" s="182"/>
      <c r="BD279" s="182"/>
      <c r="BE279" s="168"/>
      <c r="BF279" s="168"/>
      <c r="BG279" s="168"/>
      <c r="BH279" s="168"/>
      <c r="BI279" s="168"/>
      <c r="BJ279" s="168"/>
      <c r="BK279" s="168"/>
      <c r="BL279" s="168"/>
    </row>
    <row r="280" spans="1:64" ht="15.95" customHeight="1">
      <c r="C280" s="192"/>
      <c r="D280" s="192"/>
      <c r="E280" s="193"/>
      <c r="F280" s="193"/>
      <c r="G280" s="193"/>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row>
    <row r="281" spans="1:64" ht="15.95" customHeight="1">
      <c r="A281" s="117" t="s">
        <v>230</v>
      </c>
      <c r="B281" s="117"/>
      <c r="C281" s="119"/>
      <c r="D281" s="119"/>
      <c r="E281" s="111"/>
      <c r="F281" s="111"/>
      <c r="G281" s="111"/>
      <c r="H281" s="111"/>
      <c r="I281" s="111"/>
      <c r="J281" s="111"/>
      <c r="K281" s="111"/>
      <c r="L281" s="111"/>
      <c r="M281" s="109"/>
      <c r="N281" s="109"/>
      <c r="O281" s="109"/>
      <c r="P281" s="109"/>
      <c r="Q281" s="109"/>
      <c r="R281" s="769" t="s">
        <v>231</v>
      </c>
      <c r="S281" s="770"/>
      <c r="T281" s="770"/>
      <c r="U281" s="770"/>
      <c r="V281" s="770"/>
      <c r="W281" s="770"/>
      <c r="X281" s="770"/>
      <c r="Y281" s="771"/>
      <c r="Z281" s="769">
        <f>Z1</f>
        <v>0</v>
      </c>
      <c r="AA281" s="770"/>
      <c r="AB281" s="770"/>
      <c r="AC281" s="770"/>
      <c r="AD281" s="770"/>
      <c r="AE281" s="770"/>
      <c r="AF281" s="770"/>
      <c r="AG281" s="771"/>
      <c r="AH281" s="112"/>
      <c r="AI281" s="112"/>
      <c r="AJ281" s="772" t="s">
        <v>232</v>
      </c>
      <c r="AK281" s="773"/>
      <c r="AL281" s="773"/>
      <c r="AM281" s="773"/>
      <c r="AN281" s="773"/>
      <c r="AO281" s="773"/>
      <c r="AP281" s="773"/>
      <c r="AQ281" s="774"/>
      <c r="AR281" s="775" t="str">
        <f>AS1</f>
        <v>霧島工務店株式会社</v>
      </c>
      <c r="AS281" s="776"/>
      <c r="AT281" s="776"/>
      <c r="AU281" s="776"/>
      <c r="AV281" s="776"/>
      <c r="AW281" s="776"/>
      <c r="AX281" s="776"/>
      <c r="AY281" s="776"/>
      <c r="AZ281" s="776"/>
      <c r="BA281" s="776"/>
      <c r="BB281" s="776"/>
      <c r="BC281" s="776"/>
      <c r="BD281" s="776"/>
      <c r="BE281" s="776"/>
      <c r="BF281" s="776"/>
      <c r="BG281" s="777"/>
      <c r="BH281" s="173"/>
      <c r="BI281" s="778" t="s">
        <v>479</v>
      </c>
      <c r="BJ281" s="778"/>
      <c r="BK281" s="778"/>
      <c r="BL281" s="778"/>
    </row>
    <row r="282" spans="1:64" ht="15.95" customHeight="1">
      <c r="A282" s="118"/>
      <c r="B282" s="118"/>
      <c r="C282" s="174"/>
      <c r="D282" s="174"/>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0"/>
      <c r="BJ282" s="120"/>
      <c r="BK282" s="120"/>
      <c r="BL282" s="120"/>
    </row>
    <row r="283" spans="1:64" ht="15.95" customHeight="1">
      <c r="A283" s="122"/>
      <c r="B283" s="123"/>
      <c r="C283" s="779" t="s">
        <v>235</v>
      </c>
      <c r="D283" s="779"/>
      <c r="E283" s="779"/>
      <c r="F283" s="779"/>
      <c r="G283" s="779"/>
      <c r="H283" s="779"/>
      <c r="I283" s="779"/>
      <c r="J283" s="779"/>
      <c r="K283" s="779"/>
      <c r="L283" s="779"/>
      <c r="M283" s="779"/>
      <c r="N283" s="779"/>
      <c r="O283" s="779"/>
      <c r="P283" s="779"/>
      <c r="Q283" s="779"/>
      <c r="R283" s="779"/>
      <c r="S283" s="779"/>
      <c r="T283" s="779"/>
      <c r="U283" s="779"/>
      <c r="V283" s="779"/>
      <c r="W283" s="779"/>
      <c r="X283" s="779"/>
      <c r="Y283" s="779"/>
      <c r="Z283" s="779"/>
      <c r="AA283" s="779"/>
      <c r="AB283" s="779"/>
      <c r="AC283" s="779"/>
      <c r="AD283" s="779"/>
      <c r="AE283" s="779"/>
      <c r="AF283" s="779"/>
      <c r="AG283" s="779"/>
      <c r="AH283" s="779"/>
      <c r="AI283" s="779"/>
      <c r="AJ283" s="779"/>
      <c r="AK283" s="779"/>
      <c r="AL283" s="779"/>
      <c r="AM283" s="779"/>
      <c r="AN283" s="779"/>
      <c r="AO283" s="779"/>
      <c r="AP283" s="779"/>
      <c r="AQ283" s="779"/>
      <c r="AR283" s="779"/>
      <c r="AS283" s="779"/>
      <c r="AT283" s="779"/>
      <c r="AU283" s="779"/>
      <c r="AV283" s="779"/>
      <c r="AW283" s="779"/>
      <c r="AX283" s="779"/>
      <c r="AY283" s="779"/>
      <c r="AZ283" s="779"/>
      <c r="BA283" s="779"/>
      <c r="BB283" s="779"/>
      <c r="BC283" s="779"/>
      <c r="BD283" s="779"/>
      <c r="BE283" s="779"/>
      <c r="BF283" s="779"/>
      <c r="BG283" s="779"/>
      <c r="BH283" s="779"/>
      <c r="BI283" s="779"/>
      <c r="BJ283" s="779"/>
      <c r="BK283" s="779"/>
      <c r="BL283" s="779"/>
    </row>
    <row r="284" spans="1:64" ht="15.95" customHeight="1" thickBot="1">
      <c r="A284" s="122"/>
      <c r="B284" s="123"/>
      <c r="C284" s="176"/>
      <c r="D284" s="176"/>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c r="BH284" s="177"/>
      <c r="BI284" s="177"/>
      <c r="BJ284" s="177"/>
      <c r="BK284" s="177"/>
      <c r="BL284" s="177"/>
    </row>
    <row r="285" spans="1:64" ht="15.95" customHeight="1">
      <c r="A285" s="134"/>
      <c r="B285" s="134"/>
      <c r="C285" s="751" t="s">
        <v>3</v>
      </c>
      <c r="D285" s="752"/>
      <c r="E285" s="755" t="s">
        <v>238</v>
      </c>
      <c r="F285" s="756"/>
      <c r="G285" s="756"/>
      <c r="H285" s="756"/>
      <c r="I285" s="756"/>
      <c r="J285" s="756"/>
      <c r="K285" s="756"/>
      <c r="L285" s="757"/>
      <c r="M285" s="761" t="s">
        <v>239</v>
      </c>
      <c r="N285" s="762"/>
      <c r="O285" s="762"/>
      <c r="P285" s="762"/>
      <c r="Q285" s="762"/>
      <c r="R285" s="762"/>
      <c r="S285" s="762"/>
      <c r="T285" s="762"/>
      <c r="U285" s="762"/>
      <c r="V285" s="762"/>
      <c r="W285" s="762"/>
      <c r="X285" s="763"/>
      <c r="Y285" s="761" t="s">
        <v>240</v>
      </c>
      <c r="Z285" s="762"/>
      <c r="AA285" s="762"/>
      <c r="AB285" s="762"/>
      <c r="AC285" s="762"/>
      <c r="AD285" s="762"/>
      <c r="AE285" s="762"/>
      <c r="AF285" s="763"/>
      <c r="AG285" s="745" t="s">
        <v>241</v>
      </c>
      <c r="AH285" s="746"/>
      <c r="AI285" s="746"/>
      <c r="AJ285" s="767"/>
      <c r="AK285" s="745" t="s">
        <v>242</v>
      </c>
      <c r="AL285" s="746"/>
      <c r="AM285" s="746"/>
      <c r="AN285" s="746"/>
      <c r="AO285" s="746"/>
      <c r="AP285" s="746"/>
      <c r="AQ285" s="746"/>
      <c r="AR285" s="746"/>
      <c r="AS285" s="746"/>
      <c r="AT285" s="746"/>
      <c r="AU285" s="746"/>
      <c r="AV285" s="746"/>
      <c r="AW285" s="746"/>
      <c r="AX285" s="746"/>
      <c r="AY285" s="746"/>
      <c r="AZ285" s="746"/>
      <c r="BA285" s="767"/>
      <c r="BB285" s="739" t="s">
        <v>243</v>
      </c>
      <c r="BC285" s="740"/>
      <c r="BD285" s="741"/>
      <c r="BE285" s="745" t="s">
        <v>305</v>
      </c>
      <c r="BF285" s="746"/>
      <c r="BG285" s="746"/>
      <c r="BH285" s="746"/>
      <c r="BI285" s="746"/>
      <c r="BJ285" s="746"/>
      <c r="BK285" s="746"/>
      <c r="BL285" s="747"/>
    </row>
    <row r="286" spans="1:64" ht="15.95" customHeight="1">
      <c r="A286" s="134"/>
      <c r="B286" s="134"/>
      <c r="C286" s="753"/>
      <c r="D286" s="754"/>
      <c r="E286" s="758"/>
      <c r="F286" s="759"/>
      <c r="G286" s="759"/>
      <c r="H286" s="759"/>
      <c r="I286" s="759"/>
      <c r="J286" s="759"/>
      <c r="K286" s="759"/>
      <c r="L286" s="760"/>
      <c r="M286" s="764"/>
      <c r="N286" s="765"/>
      <c r="O286" s="765"/>
      <c r="P286" s="765"/>
      <c r="Q286" s="765"/>
      <c r="R286" s="765"/>
      <c r="S286" s="765"/>
      <c r="T286" s="765"/>
      <c r="U286" s="765"/>
      <c r="V286" s="765"/>
      <c r="W286" s="765"/>
      <c r="X286" s="766"/>
      <c r="Y286" s="764"/>
      <c r="Z286" s="765"/>
      <c r="AA286" s="765"/>
      <c r="AB286" s="765"/>
      <c r="AC286" s="765"/>
      <c r="AD286" s="765"/>
      <c r="AE286" s="765"/>
      <c r="AF286" s="766"/>
      <c r="AG286" s="748"/>
      <c r="AH286" s="749"/>
      <c r="AI286" s="749"/>
      <c r="AJ286" s="768"/>
      <c r="AK286" s="748"/>
      <c r="AL286" s="749"/>
      <c r="AM286" s="749"/>
      <c r="AN286" s="749"/>
      <c r="AO286" s="749"/>
      <c r="AP286" s="749"/>
      <c r="AQ286" s="749"/>
      <c r="AR286" s="749"/>
      <c r="AS286" s="749"/>
      <c r="AT286" s="749"/>
      <c r="AU286" s="749"/>
      <c r="AV286" s="749"/>
      <c r="AW286" s="749"/>
      <c r="AX286" s="749"/>
      <c r="AY286" s="749"/>
      <c r="AZ286" s="749"/>
      <c r="BA286" s="768"/>
      <c r="BB286" s="742"/>
      <c r="BC286" s="743"/>
      <c r="BD286" s="744"/>
      <c r="BE286" s="748"/>
      <c r="BF286" s="749"/>
      <c r="BG286" s="749"/>
      <c r="BH286" s="749"/>
      <c r="BI286" s="749"/>
      <c r="BJ286" s="749"/>
      <c r="BK286" s="749"/>
      <c r="BL286" s="750"/>
    </row>
    <row r="287" spans="1:64" ht="15.95" customHeight="1">
      <c r="A287" s="134"/>
      <c r="B287" s="134"/>
      <c r="C287" s="703" t="str">
        <f>IF(M287="","",COUNT($C$7:D286)+1)</f>
        <v/>
      </c>
      <c r="D287" s="704"/>
      <c r="E287" s="709"/>
      <c r="F287" s="710"/>
      <c r="G287" s="710"/>
      <c r="H287" s="710"/>
      <c r="I287" s="710"/>
      <c r="J287" s="710"/>
      <c r="K287" s="710"/>
      <c r="L287" s="711"/>
      <c r="M287" s="718"/>
      <c r="N287" s="719"/>
      <c r="O287" s="719"/>
      <c r="P287" s="719"/>
      <c r="Q287" s="719"/>
      <c r="R287" s="719"/>
      <c r="S287" s="719"/>
      <c r="T287" s="719"/>
      <c r="U287" s="719"/>
      <c r="V287" s="719"/>
      <c r="W287" s="719"/>
      <c r="X287" s="720"/>
      <c r="Y287" s="670"/>
      <c r="Z287" s="671"/>
      <c r="AA287" s="671"/>
      <c r="AB287" s="671"/>
      <c r="AC287" s="671"/>
      <c r="AD287" s="671"/>
      <c r="AE287" s="671"/>
      <c r="AF287" s="721"/>
      <c r="AG287" s="685" t="str">
        <f t="shared" ref="AG287:AG331" si="9">IF(OR(ISNA(VLOOKUP(AK287,$BQ$42:$BR$223,2,FALSE)),AK287=0,AK287="",AK287="",AK287=" ",AK287="　"),"",VLOOKUP(AK287,$BQ$42:$BR$223,2,FALSE))</f>
        <v/>
      </c>
      <c r="AH287" s="686"/>
      <c r="AI287" s="686"/>
      <c r="AJ287" s="687"/>
      <c r="AK287" s="688"/>
      <c r="AL287" s="689"/>
      <c r="AM287" s="689"/>
      <c r="AN287" s="689"/>
      <c r="AO287" s="689"/>
      <c r="AP287" s="689"/>
      <c r="AQ287" s="689"/>
      <c r="AR287" s="689"/>
      <c r="AS287" s="689"/>
      <c r="AT287" s="689"/>
      <c r="AU287" s="689"/>
      <c r="AV287" s="689"/>
      <c r="AW287" s="689"/>
      <c r="AX287" s="689"/>
      <c r="AY287" s="689"/>
      <c r="AZ287" s="689"/>
      <c r="BA287" s="690"/>
      <c r="BB287" s="667"/>
      <c r="BC287" s="668"/>
      <c r="BD287" s="669"/>
      <c r="BE287" s="670"/>
      <c r="BF287" s="671"/>
      <c r="BG287" s="671"/>
      <c r="BH287" s="671"/>
      <c r="BI287" s="671"/>
      <c r="BJ287" s="671"/>
      <c r="BK287" s="671"/>
      <c r="BL287" s="672"/>
    </row>
    <row r="288" spans="1:64" ht="15.95" customHeight="1">
      <c r="A288" s="134"/>
      <c r="B288" s="134"/>
      <c r="C288" s="705"/>
      <c r="D288" s="706"/>
      <c r="E288" s="712"/>
      <c r="F288" s="713"/>
      <c r="G288" s="713"/>
      <c r="H288" s="713"/>
      <c r="I288" s="713"/>
      <c r="J288" s="713"/>
      <c r="K288" s="713"/>
      <c r="L288" s="714"/>
      <c r="M288" s="679"/>
      <c r="N288" s="680"/>
      <c r="O288" s="680"/>
      <c r="P288" s="680"/>
      <c r="Q288" s="680"/>
      <c r="R288" s="680"/>
      <c r="S288" s="680"/>
      <c r="T288" s="680"/>
      <c r="U288" s="680"/>
      <c r="V288" s="680"/>
      <c r="W288" s="680"/>
      <c r="X288" s="681"/>
      <c r="Y288" s="722"/>
      <c r="Z288" s="723"/>
      <c r="AA288" s="723"/>
      <c r="AB288" s="723"/>
      <c r="AC288" s="723"/>
      <c r="AD288" s="723"/>
      <c r="AE288" s="723"/>
      <c r="AF288" s="724"/>
      <c r="AG288" s="685" t="str">
        <f t="shared" si="9"/>
        <v/>
      </c>
      <c r="AH288" s="686"/>
      <c r="AI288" s="686"/>
      <c r="AJ288" s="687"/>
      <c r="AK288" s="688"/>
      <c r="AL288" s="689"/>
      <c r="AM288" s="689"/>
      <c r="AN288" s="689"/>
      <c r="AO288" s="689"/>
      <c r="AP288" s="689"/>
      <c r="AQ288" s="689"/>
      <c r="AR288" s="689"/>
      <c r="AS288" s="689"/>
      <c r="AT288" s="689"/>
      <c r="AU288" s="689"/>
      <c r="AV288" s="689"/>
      <c r="AW288" s="689"/>
      <c r="AX288" s="689"/>
      <c r="AY288" s="689"/>
      <c r="AZ288" s="689"/>
      <c r="BA288" s="690"/>
      <c r="BB288" s="667"/>
      <c r="BC288" s="668"/>
      <c r="BD288" s="669"/>
      <c r="BE288" s="673"/>
      <c r="BF288" s="674"/>
      <c r="BG288" s="674"/>
      <c r="BH288" s="674"/>
      <c r="BI288" s="674"/>
      <c r="BJ288" s="674"/>
      <c r="BK288" s="674"/>
      <c r="BL288" s="675"/>
    </row>
    <row r="289" spans="1:64" ht="15.95" customHeight="1">
      <c r="A289" s="134"/>
      <c r="B289" s="134"/>
      <c r="C289" s="734"/>
      <c r="D289" s="735"/>
      <c r="E289" s="736"/>
      <c r="F289" s="737"/>
      <c r="G289" s="737"/>
      <c r="H289" s="737"/>
      <c r="I289" s="737"/>
      <c r="J289" s="737"/>
      <c r="K289" s="737"/>
      <c r="L289" s="738"/>
      <c r="M289" s="728"/>
      <c r="N289" s="729"/>
      <c r="O289" s="729"/>
      <c r="P289" s="729"/>
      <c r="Q289" s="729"/>
      <c r="R289" s="729"/>
      <c r="S289" s="729"/>
      <c r="T289" s="729"/>
      <c r="U289" s="729"/>
      <c r="V289" s="729"/>
      <c r="W289" s="729"/>
      <c r="X289" s="730"/>
      <c r="Y289" s="731"/>
      <c r="Z289" s="732"/>
      <c r="AA289" s="732"/>
      <c r="AB289" s="732"/>
      <c r="AC289" s="732"/>
      <c r="AD289" s="732"/>
      <c r="AE289" s="732"/>
      <c r="AF289" s="733"/>
      <c r="AG289" s="685" t="str">
        <f t="shared" si="9"/>
        <v/>
      </c>
      <c r="AH289" s="686"/>
      <c r="AI289" s="686"/>
      <c r="AJ289" s="687"/>
      <c r="AK289" s="688"/>
      <c r="AL289" s="689"/>
      <c r="AM289" s="689"/>
      <c r="AN289" s="689"/>
      <c r="AO289" s="689"/>
      <c r="AP289" s="689"/>
      <c r="AQ289" s="689"/>
      <c r="AR289" s="689"/>
      <c r="AS289" s="689"/>
      <c r="AT289" s="689"/>
      <c r="AU289" s="689"/>
      <c r="AV289" s="689"/>
      <c r="AW289" s="689"/>
      <c r="AX289" s="689"/>
      <c r="AY289" s="689"/>
      <c r="AZ289" s="689"/>
      <c r="BA289" s="690"/>
      <c r="BB289" s="667"/>
      <c r="BC289" s="668"/>
      <c r="BD289" s="669"/>
      <c r="BE289" s="725"/>
      <c r="BF289" s="726"/>
      <c r="BG289" s="726"/>
      <c r="BH289" s="726"/>
      <c r="BI289" s="726"/>
      <c r="BJ289" s="726"/>
      <c r="BK289" s="726"/>
      <c r="BL289" s="727"/>
    </row>
    <row r="290" spans="1:64" ht="15.95" customHeight="1">
      <c r="A290" s="134"/>
      <c r="B290" s="134"/>
      <c r="C290" s="703" t="str">
        <f>IF(M290="","",COUNT($C$7:D289)+1)</f>
        <v/>
      </c>
      <c r="D290" s="704"/>
      <c r="E290" s="709"/>
      <c r="F290" s="710"/>
      <c r="G290" s="710"/>
      <c r="H290" s="710"/>
      <c r="I290" s="710"/>
      <c r="J290" s="710"/>
      <c r="K290" s="710"/>
      <c r="L290" s="711"/>
      <c r="M290" s="718"/>
      <c r="N290" s="719"/>
      <c r="O290" s="719"/>
      <c r="P290" s="719"/>
      <c r="Q290" s="719"/>
      <c r="R290" s="719"/>
      <c r="S290" s="719"/>
      <c r="T290" s="719"/>
      <c r="U290" s="719"/>
      <c r="V290" s="719"/>
      <c r="W290" s="719"/>
      <c r="X290" s="720"/>
      <c r="Y290" s="670"/>
      <c r="Z290" s="671"/>
      <c r="AA290" s="671"/>
      <c r="AB290" s="671"/>
      <c r="AC290" s="671"/>
      <c r="AD290" s="671"/>
      <c r="AE290" s="671"/>
      <c r="AF290" s="721"/>
      <c r="AG290" s="685" t="str">
        <f t="shared" si="9"/>
        <v/>
      </c>
      <c r="AH290" s="686"/>
      <c r="AI290" s="686"/>
      <c r="AJ290" s="687"/>
      <c r="AK290" s="688"/>
      <c r="AL290" s="689"/>
      <c r="AM290" s="689"/>
      <c r="AN290" s="689"/>
      <c r="AO290" s="689"/>
      <c r="AP290" s="689"/>
      <c r="AQ290" s="689"/>
      <c r="AR290" s="689"/>
      <c r="AS290" s="689"/>
      <c r="AT290" s="689"/>
      <c r="AU290" s="689"/>
      <c r="AV290" s="689"/>
      <c r="AW290" s="689"/>
      <c r="AX290" s="689"/>
      <c r="AY290" s="689"/>
      <c r="AZ290" s="689"/>
      <c r="BA290" s="690"/>
      <c r="BB290" s="667"/>
      <c r="BC290" s="668"/>
      <c r="BD290" s="669"/>
      <c r="BE290" s="670"/>
      <c r="BF290" s="671"/>
      <c r="BG290" s="671"/>
      <c r="BH290" s="671"/>
      <c r="BI290" s="671"/>
      <c r="BJ290" s="671"/>
      <c r="BK290" s="671"/>
      <c r="BL290" s="672"/>
    </row>
    <row r="291" spans="1:64" ht="15.95" customHeight="1">
      <c r="A291" s="134"/>
      <c r="B291" s="134"/>
      <c r="C291" s="705"/>
      <c r="D291" s="706"/>
      <c r="E291" s="712"/>
      <c r="F291" s="713"/>
      <c r="G291" s="713"/>
      <c r="H291" s="713"/>
      <c r="I291" s="713"/>
      <c r="J291" s="713"/>
      <c r="K291" s="713"/>
      <c r="L291" s="714"/>
      <c r="M291" s="679"/>
      <c r="N291" s="680"/>
      <c r="O291" s="680"/>
      <c r="P291" s="680"/>
      <c r="Q291" s="680"/>
      <c r="R291" s="680"/>
      <c r="S291" s="680"/>
      <c r="T291" s="680"/>
      <c r="U291" s="680"/>
      <c r="V291" s="680"/>
      <c r="W291" s="680"/>
      <c r="X291" s="681"/>
      <c r="Y291" s="722"/>
      <c r="Z291" s="723"/>
      <c r="AA291" s="723"/>
      <c r="AB291" s="723"/>
      <c r="AC291" s="723"/>
      <c r="AD291" s="723"/>
      <c r="AE291" s="723"/>
      <c r="AF291" s="724"/>
      <c r="AG291" s="685" t="str">
        <f t="shared" si="9"/>
        <v/>
      </c>
      <c r="AH291" s="686"/>
      <c r="AI291" s="686"/>
      <c r="AJ291" s="687"/>
      <c r="AK291" s="688"/>
      <c r="AL291" s="689"/>
      <c r="AM291" s="689"/>
      <c r="AN291" s="689"/>
      <c r="AO291" s="689"/>
      <c r="AP291" s="689"/>
      <c r="AQ291" s="689"/>
      <c r="AR291" s="689"/>
      <c r="AS291" s="689"/>
      <c r="AT291" s="689"/>
      <c r="AU291" s="689"/>
      <c r="AV291" s="689"/>
      <c r="AW291" s="689"/>
      <c r="AX291" s="689"/>
      <c r="AY291" s="689"/>
      <c r="AZ291" s="689"/>
      <c r="BA291" s="690"/>
      <c r="BB291" s="667"/>
      <c r="BC291" s="668"/>
      <c r="BD291" s="669"/>
      <c r="BE291" s="673"/>
      <c r="BF291" s="674"/>
      <c r="BG291" s="674"/>
      <c r="BH291" s="674"/>
      <c r="BI291" s="674"/>
      <c r="BJ291" s="674"/>
      <c r="BK291" s="674"/>
      <c r="BL291" s="675"/>
    </row>
    <row r="292" spans="1:64" ht="15.95" customHeight="1">
      <c r="A292" s="134"/>
      <c r="B292" s="134"/>
      <c r="C292" s="734"/>
      <c r="D292" s="735"/>
      <c r="E292" s="736"/>
      <c r="F292" s="737"/>
      <c r="G292" s="737"/>
      <c r="H292" s="737"/>
      <c r="I292" s="737"/>
      <c r="J292" s="737"/>
      <c r="K292" s="737"/>
      <c r="L292" s="738"/>
      <c r="M292" s="728"/>
      <c r="N292" s="729"/>
      <c r="O292" s="729"/>
      <c r="P292" s="729"/>
      <c r="Q292" s="729"/>
      <c r="R292" s="729"/>
      <c r="S292" s="729"/>
      <c r="T292" s="729"/>
      <c r="U292" s="729"/>
      <c r="V292" s="729"/>
      <c r="W292" s="729"/>
      <c r="X292" s="730"/>
      <c r="Y292" s="731"/>
      <c r="Z292" s="732"/>
      <c r="AA292" s="732"/>
      <c r="AB292" s="732"/>
      <c r="AC292" s="732"/>
      <c r="AD292" s="732"/>
      <c r="AE292" s="732"/>
      <c r="AF292" s="733"/>
      <c r="AG292" s="685" t="str">
        <f t="shared" si="9"/>
        <v/>
      </c>
      <c r="AH292" s="686"/>
      <c r="AI292" s="686"/>
      <c r="AJ292" s="687"/>
      <c r="AK292" s="688"/>
      <c r="AL292" s="689"/>
      <c r="AM292" s="689"/>
      <c r="AN292" s="689"/>
      <c r="AO292" s="689"/>
      <c r="AP292" s="689"/>
      <c r="AQ292" s="689"/>
      <c r="AR292" s="689"/>
      <c r="AS292" s="689"/>
      <c r="AT292" s="689"/>
      <c r="AU292" s="689"/>
      <c r="AV292" s="689"/>
      <c r="AW292" s="689"/>
      <c r="AX292" s="689"/>
      <c r="AY292" s="689"/>
      <c r="AZ292" s="689"/>
      <c r="BA292" s="690"/>
      <c r="BB292" s="667"/>
      <c r="BC292" s="668"/>
      <c r="BD292" s="669"/>
      <c r="BE292" s="725"/>
      <c r="BF292" s="726"/>
      <c r="BG292" s="726"/>
      <c r="BH292" s="726"/>
      <c r="BI292" s="726"/>
      <c r="BJ292" s="726"/>
      <c r="BK292" s="726"/>
      <c r="BL292" s="727"/>
    </row>
    <row r="293" spans="1:64" ht="15.95" customHeight="1">
      <c r="A293" s="134"/>
      <c r="B293" s="134"/>
      <c r="C293" s="703" t="str">
        <f>IF(M293="","",COUNT($C$7:D292)+1)</f>
        <v/>
      </c>
      <c r="D293" s="704"/>
      <c r="E293" s="709"/>
      <c r="F293" s="710"/>
      <c r="G293" s="710"/>
      <c r="H293" s="710"/>
      <c r="I293" s="710"/>
      <c r="J293" s="710"/>
      <c r="K293" s="710"/>
      <c r="L293" s="711"/>
      <c r="M293" s="718"/>
      <c r="N293" s="719"/>
      <c r="O293" s="719"/>
      <c r="P293" s="719"/>
      <c r="Q293" s="719"/>
      <c r="R293" s="719"/>
      <c r="S293" s="719"/>
      <c r="T293" s="719"/>
      <c r="U293" s="719"/>
      <c r="V293" s="719"/>
      <c r="W293" s="719"/>
      <c r="X293" s="720"/>
      <c r="Y293" s="670"/>
      <c r="Z293" s="671"/>
      <c r="AA293" s="671"/>
      <c r="AB293" s="671"/>
      <c r="AC293" s="671"/>
      <c r="AD293" s="671"/>
      <c r="AE293" s="671"/>
      <c r="AF293" s="721"/>
      <c r="AG293" s="685" t="str">
        <f t="shared" si="9"/>
        <v/>
      </c>
      <c r="AH293" s="686"/>
      <c r="AI293" s="686"/>
      <c r="AJ293" s="687"/>
      <c r="AK293" s="688"/>
      <c r="AL293" s="689"/>
      <c r="AM293" s="689"/>
      <c r="AN293" s="689"/>
      <c r="AO293" s="689"/>
      <c r="AP293" s="689"/>
      <c r="AQ293" s="689"/>
      <c r="AR293" s="689"/>
      <c r="AS293" s="689"/>
      <c r="AT293" s="689"/>
      <c r="AU293" s="689"/>
      <c r="AV293" s="689"/>
      <c r="AW293" s="689"/>
      <c r="AX293" s="689"/>
      <c r="AY293" s="689"/>
      <c r="AZ293" s="689"/>
      <c r="BA293" s="690"/>
      <c r="BB293" s="667"/>
      <c r="BC293" s="668"/>
      <c r="BD293" s="669"/>
      <c r="BE293" s="670"/>
      <c r="BF293" s="671"/>
      <c r="BG293" s="671"/>
      <c r="BH293" s="671"/>
      <c r="BI293" s="671"/>
      <c r="BJ293" s="671"/>
      <c r="BK293" s="671"/>
      <c r="BL293" s="672"/>
    </row>
    <row r="294" spans="1:64" ht="15.95" customHeight="1">
      <c r="A294" s="134"/>
      <c r="B294" s="134"/>
      <c r="C294" s="705"/>
      <c r="D294" s="706"/>
      <c r="E294" s="712"/>
      <c r="F294" s="713"/>
      <c r="G294" s="713"/>
      <c r="H294" s="713"/>
      <c r="I294" s="713"/>
      <c r="J294" s="713"/>
      <c r="K294" s="713"/>
      <c r="L294" s="714"/>
      <c r="M294" s="679"/>
      <c r="N294" s="680"/>
      <c r="O294" s="680"/>
      <c r="P294" s="680"/>
      <c r="Q294" s="680"/>
      <c r="R294" s="680"/>
      <c r="S294" s="680"/>
      <c r="T294" s="680"/>
      <c r="U294" s="680"/>
      <c r="V294" s="680"/>
      <c r="W294" s="680"/>
      <c r="X294" s="681"/>
      <c r="Y294" s="722"/>
      <c r="Z294" s="723"/>
      <c r="AA294" s="723"/>
      <c r="AB294" s="723"/>
      <c r="AC294" s="723"/>
      <c r="AD294" s="723"/>
      <c r="AE294" s="723"/>
      <c r="AF294" s="724"/>
      <c r="AG294" s="685" t="str">
        <f t="shared" si="9"/>
        <v/>
      </c>
      <c r="AH294" s="686"/>
      <c r="AI294" s="686"/>
      <c r="AJ294" s="687"/>
      <c r="AK294" s="688"/>
      <c r="AL294" s="689"/>
      <c r="AM294" s="689"/>
      <c r="AN294" s="689"/>
      <c r="AO294" s="689"/>
      <c r="AP294" s="689"/>
      <c r="AQ294" s="689"/>
      <c r="AR294" s="689"/>
      <c r="AS294" s="689"/>
      <c r="AT294" s="689"/>
      <c r="AU294" s="689"/>
      <c r="AV294" s="689"/>
      <c r="AW294" s="689"/>
      <c r="AX294" s="689"/>
      <c r="AY294" s="689"/>
      <c r="AZ294" s="689"/>
      <c r="BA294" s="690"/>
      <c r="BB294" s="667"/>
      <c r="BC294" s="668"/>
      <c r="BD294" s="669"/>
      <c r="BE294" s="673"/>
      <c r="BF294" s="674"/>
      <c r="BG294" s="674"/>
      <c r="BH294" s="674"/>
      <c r="BI294" s="674"/>
      <c r="BJ294" s="674"/>
      <c r="BK294" s="674"/>
      <c r="BL294" s="675"/>
    </row>
    <row r="295" spans="1:64" ht="15.95" customHeight="1">
      <c r="A295" s="134"/>
      <c r="B295" s="134"/>
      <c r="C295" s="734"/>
      <c r="D295" s="735"/>
      <c r="E295" s="736"/>
      <c r="F295" s="737"/>
      <c r="G295" s="737"/>
      <c r="H295" s="737"/>
      <c r="I295" s="737"/>
      <c r="J295" s="737"/>
      <c r="K295" s="737"/>
      <c r="L295" s="738"/>
      <c r="M295" s="728"/>
      <c r="N295" s="729"/>
      <c r="O295" s="729"/>
      <c r="P295" s="729"/>
      <c r="Q295" s="729"/>
      <c r="R295" s="729"/>
      <c r="S295" s="729"/>
      <c r="T295" s="729"/>
      <c r="U295" s="729"/>
      <c r="V295" s="729"/>
      <c r="W295" s="729"/>
      <c r="X295" s="730"/>
      <c r="Y295" s="731"/>
      <c r="Z295" s="732"/>
      <c r="AA295" s="732"/>
      <c r="AB295" s="732"/>
      <c r="AC295" s="732"/>
      <c r="AD295" s="732"/>
      <c r="AE295" s="732"/>
      <c r="AF295" s="733"/>
      <c r="AG295" s="685" t="str">
        <f t="shared" si="9"/>
        <v/>
      </c>
      <c r="AH295" s="686"/>
      <c r="AI295" s="686"/>
      <c r="AJ295" s="687"/>
      <c r="AK295" s="688"/>
      <c r="AL295" s="689"/>
      <c r="AM295" s="689"/>
      <c r="AN295" s="689"/>
      <c r="AO295" s="689"/>
      <c r="AP295" s="689"/>
      <c r="AQ295" s="689"/>
      <c r="AR295" s="689"/>
      <c r="AS295" s="689"/>
      <c r="AT295" s="689"/>
      <c r="AU295" s="689"/>
      <c r="AV295" s="689"/>
      <c r="AW295" s="689"/>
      <c r="AX295" s="689"/>
      <c r="AY295" s="689"/>
      <c r="AZ295" s="689"/>
      <c r="BA295" s="690"/>
      <c r="BB295" s="667"/>
      <c r="BC295" s="668"/>
      <c r="BD295" s="669"/>
      <c r="BE295" s="725"/>
      <c r="BF295" s="726"/>
      <c r="BG295" s="726"/>
      <c r="BH295" s="726"/>
      <c r="BI295" s="726"/>
      <c r="BJ295" s="726"/>
      <c r="BK295" s="726"/>
      <c r="BL295" s="727"/>
    </row>
    <row r="296" spans="1:64" ht="15.95" customHeight="1">
      <c r="A296" s="134"/>
      <c r="B296" s="134"/>
      <c r="C296" s="703" t="str">
        <f>IF(M296="","",COUNT($C$7:D295)+1)</f>
        <v/>
      </c>
      <c r="D296" s="704"/>
      <c r="E296" s="709"/>
      <c r="F296" s="710"/>
      <c r="G296" s="710"/>
      <c r="H296" s="710"/>
      <c r="I296" s="710"/>
      <c r="J296" s="710"/>
      <c r="K296" s="710"/>
      <c r="L296" s="711"/>
      <c r="M296" s="718"/>
      <c r="N296" s="719"/>
      <c r="O296" s="719"/>
      <c r="P296" s="719"/>
      <c r="Q296" s="719"/>
      <c r="R296" s="719"/>
      <c r="S296" s="719"/>
      <c r="T296" s="719"/>
      <c r="U296" s="719"/>
      <c r="V296" s="719"/>
      <c r="W296" s="719"/>
      <c r="X296" s="720"/>
      <c r="Y296" s="670"/>
      <c r="Z296" s="671"/>
      <c r="AA296" s="671"/>
      <c r="AB296" s="671"/>
      <c r="AC296" s="671"/>
      <c r="AD296" s="671"/>
      <c r="AE296" s="671"/>
      <c r="AF296" s="721"/>
      <c r="AG296" s="685" t="str">
        <f t="shared" si="9"/>
        <v/>
      </c>
      <c r="AH296" s="686"/>
      <c r="AI296" s="686"/>
      <c r="AJ296" s="687"/>
      <c r="AK296" s="688"/>
      <c r="AL296" s="689"/>
      <c r="AM296" s="689"/>
      <c r="AN296" s="689"/>
      <c r="AO296" s="689"/>
      <c r="AP296" s="689"/>
      <c r="AQ296" s="689"/>
      <c r="AR296" s="689"/>
      <c r="AS296" s="689"/>
      <c r="AT296" s="689"/>
      <c r="AU296" s="689"/>
      <c r="AV296" s="689"/>
      <c r="AW296" s="689"/>
      <c r="AX296" s="689"/>
      <c r="AY296" s="689"/>
      <c r="AZ296" s="689"/>
      <c r="BA296" s="690"/>
      <c r="BB296" s="667"/>
      <c r="BC296" s="668"/>
      <c r="BD296" s="669"/>
      <c r="BE296" s="670"/>
      <c r="BF296" s="671"/>
      <c r="BG296" s="671"/>
      <c r="BH296" s="671"/>
      <c r="BI296" s="671"/>
      <c r="BJ296" s="671"/>
      <c r="BK296" s="671"/>
      <c r="BL296" s="672"/>
    </row>
    <row r="297" spans="1:64" ht="15.95" customHeight="1">
      <c r="A297" s="134"/>
      <c r="B297" s="134"/>
      <c r="C297" s="705"/>
      <c r="D297" s="706"/>
      <c r="E297" s="712"/>
      <c r="F297" s="713"/>
      <c r="G297" s="713"/>
      <c r="H297" s="713"/>
      <c r="I297" s="713"/>
      <c r="J297" s="713"/>
      <c r="K297" s="713"/>
      <c r="L297" s="714"/>
      <c r="M297" s="679"/>
      <c r="N297" s="680"/>
      <c r="O297" s="680"/>
      <c r="P297" s="680"/>
      <c r="Q297" s="680"/>
      <c r="R297" s="680"/>
      <c r="S297" s="680"/>
      <c r="T297" s="680"/>
      <c r="U297" s="680"/>
      <c r="V297" s="680"/>
      <c r="W297" s="680"/>
      <c r="X297" s="681"/>
      <c r="Y297" s="722"/>
      <c r="Z297" s="723"/>
      <c r="AA297" s="723"/>
      <c r="AB297" s="723"/>
      <c r="AC297" s="723"/>
      <c r="AD297" s="723"/>
      <c r="AE297" s="723"/>
      <c r="AF297" s="724"/>
      <c r="AG297" s="685" t="str">
        <f t="shared" si="9"/>
        <v/>
      </c>
      <c r="AH297" s="686"/>
      <c r="AI297" s="686"/>
      <c r="AJ297" s="687"/>
      <c r="AK297" s="688"/>
      <c r="AL297" s="689"/>
      <c r="AM297" s="689"/>
      <c r="AN297" s="689"/>
      <c r="AO297" s="689"/>
      <c r="AP297" s="689"/>
      <c r="AQ297" s="689"/>
      <c r="AR297" s="689"/>
      <c r="AS297" s="689"/>
      <c r="AT297" s="689"/>
      <c r="AU297" s="689"/>
      <c r="AV297" s="689"/>
      <c r="AW297" s="689"/>
      <c r="AX297" s="689"/>
      <c r="AY297" s="689"/>
      <c r="AZ297" s="689"/>
      <c r="BA297" s="690"/>
      <c r="BB297" s="667"/>
      <c r="BC297" s="668"/>
      <c r="BD297" s="669"/>
      <c r="BE297" s="673"/>
      <c r="BF297" s="674"/>
      <c r="BG297" s="674"/>
      <c r="BH297" s="674"/>
      <c r="BI297" s="674"/>
      <c r="BJ297" s="674"/>
      <c r="BK297" s="674"/>
      <c r="BL297" s="675"/>
    </row>
    <row r="298" spans="1:64" ht="15.95" customHeight="1">
      <c r="A298" s="134"/>
      <c r="B298" s="134"/>
      <c r="C298" s="734"/>
      <c r="D298" s="735"/>
      <c r="E298" s="736"/>
      <c r="F298" s="737"/>
      <c r="G298" s="737"/>
      <c r="H298" s="737"/>
      <c r="I298" s="737"/>
      <c r="J298" s="737"/>
      <c r="K298" s="737"/>
      <c r="L298" s="738"/>
      <c r="M298" s="728"/>
      <c r="N298" s="729"/>
      <c r="O298" s="729"/>
      <c r="P298" s="729"/>
      <c r="Q298" s="729"/>
      <c r="R298" s="729"/>
      <c r="S298" s="729"/>
      <c r="T298" s="729"/>
      <c r="U298" s="729"/>
      <c r="V298" s="729"/>
      <c r="W298" s="729"/>
      <c r="X298" s="730"/>
      <c r="Y298" s="731"/>
      <c r="Z298" s="732"/>
      <c r="AA298" s="732"/>
      <c r="AB298" s="732"/>
      <c r="AC298" s="732"/>
      <c r="AD298" s="732"/>
      <c r="AE298" s="732"/>
      <c r="AF298" s="733"/>
      <c r="AG298" s="685" t="str">
        <f t="shared" si="9"/>
        <v/>
      </c>
      <c r="AH298" s="686"/>
      <c r="AI298" s="686"/>
      <c r="AJ298" s="687"/>
      <c r="AK298" s="688"/>
      <c r="AL298" s="689"/>
      <c r="AM298" s="689"/>
      <c r="AN298" s="689"/>
      <c r="AO298" s="689"/>
      <c r="AP298" s="689"/>
      <c r="AQ298" s="689"/>
      <c r="AR298" s="689"/>
      <c r="AS298" s="689"/>
      <c r="AT298" s="689"/>
      <c r="AU298" s="689"/>
      <c r="AV298" s="689"/>
      <c r="AW298" s="689"/>
      <c r="AX298" s="689"/>
      <c r="AY298" s="689"/>
      <c r="AZ298" s="689"/>
      <c r="BA298" s="690"/>
      <c r="BB298" s="667"/>
      <c r="BC298" s="668"/>
      <c r="BD298" s="669"/>
      <c r="BE298" s="725"/>
      <c r="BF298" s="726"/>
      <c r="BG298" s="726"/>
      <c r="BH298" s="726"/>
      <c r="BI298" s="726"/>
      <c r="BJ298" s="726"/>
      <c r="BK298" s="726"/>
      <c r="BL298" s="727"/>
    </row>
    <row r="299" spans="1:64" ht="15.95" customHeight="1">
      <c r="A299" s="134"/>
      <c r="B299" s="134"/>
      <c r="C299" s="703" t="str">
        <f>IF(M299="","",COUNT($C$7:D298)+1)</f>
        <v/>
      </c>
      <c r="D299" s="704"/>
      <c r="E299" s="709"/>
      <c r="F299" s="710"/>
      <c r="G299" s="710"/>
      <c r="H299" s="710"/>
      <c r="I299" s="710"/>
      <c r="J299" s="710"/>
      <c r="K299" s="710"/>
      <c r="L299" s="711"/>
      <c r="M299" s="718"/>
      <c r="N299" s="719"/>
      <c r="O299" s="719"/>
      <c r="P299" s="719"/>
      <c r="Q299" s="719"/>
      <c r="R299" s="719"/>
      <c r="S299" s="719"/>
      <c r="T299" s="719"/>
      <c r="U299" s="719"/>
      <c r="V299" s="719"/>
      <c r="W299" s="719"/>
      <c r="X299" s="720"/>
      <c r="Y299" s="670"/>
      <c r="Z299" s="671"/>
      <c r="AA299" s="671"/>
      <c r="AB299" s="671"/>
      <c r="AC299" s="671"/>
      <c r="AD299" s="671"/>
      <c r="AE299" s="671"/>
      <c r="AF299" s="721"/>
      <c r="AG299" s="685" t="str">
        <f t="shared" si="9"/>
        <v/>
      </c>
      <c r="AH299" s="686"/>
      <c r="AI299" s="686"/>
      <c r="AJ299" s="687"/>
      <c r="AK299" s="688"/>
      <c r="AL299" s="689"/>
      <c r="AM299" s="689"/>
      <c r="AN299" s="689"/>
      <c r="AO299" s="689"/>
      <c r="AP299" s="689"/>
      <c r="AQ299" s="689"/>
      <c r="AR299" s="689"/>
      <c r="AS299" s="689"/>
      <c r="AT299" s="689"/>
      <c r="AU299" s="689"/>
      <c r="AV299" s="689"/>
      <c r="AW299" s="689"/>
      <c r="AX299" s="689"/>
      <c r="AY299" s="689"/>
      <c r="AZ299" s="689"/>
      <c r="BA299" s="690"/>
      <c r="BB299" s="667"/>
      <c r="BC299" s="668"/>
      <c r="BD299" s="669"/>
      <c r="BE299" s="670"/>
      <c r="BF299" s="671"/>
      <c r="BG299" s="671"/>
      <c r="BH299" s="671"/>
      <c r="BI299" s="671"/>
      <c r="BJ299" s="671"/>
      <c r="BK299" s="671"/>
      <c r="BL299" s="672"/>
    </row>
    <row r="300" spans="1:64" ht="15.95" customHeight="1">
      <c r="A300" s="134"/>
      <c r="B300" s="134"/>
      <c r="C300" s="705"/>
      <c r="D300" s="706"/>
      <c r="E300" s="712"/>
      <c r="F300" s="713"/>
      <c r="G300" s="713"/>
      <c r="H300" s="713"/>
      <c r="I300" s="713"/>
      <c r="J300" s="713"/>
      <c r="K300" s="713"/>
      <c r="L300" s="714"/>
      <c r="M300" s="679"/>
      <c r="N300" s="680"/>
      <c r="O300" s="680"/>
      <c r="P300" s="680"/>
      <c r="Q300" s="680"/>
      <c r="R300" s="680"/>
      <c r="S300" s="680"/>
      <c r="T300" s="680"/>
      <c r="U300" s="680"/>
      <c r="V300" s="680"/>
      <c r="W300" s="680"/>
      <c r="X300" s="681"/>
      <c r="Y300" s="722"/>
      <c r="Z300" s="723"/>
      <c r="AA300" s="723"/>
      <c r="AB300" s="723"/>
      <c r="AC300" s="723"/>
      <c r="AD300" s="723"/>
      <c r="AE300" s="723"/>
      <c r="AF300" s="724"/>
      <c r="AG300" s="685" t="str">
        <f t="shared" si="9"/>
        <v/>
      </c>
      <c r="AH300" s="686"/>
      <c r="AI300" s="686"/>
      <c r="AJ300" s="687"/>
      <c r="AK300" s="688"/>
      <c r="AL300" s="689"/>
      <c r="AM300" s="689"/>
      <c r="AN300" s="689"/>
      <c r="AO300" s="689"/>
      <c r="AP300" s="689"/>
      <c r="AQ300" s="689"/>
      <c r="AR300" s="689"/>
      <c r="AS300" s="689"/>
      <c r="AT300" s="689"/>
      <c r="AU300" s="689"/>
      <c r="AV300" s="689"/>
      <c r="AW300" s="689"/>
      <c r="AX300" s="689"/>
      <c r="AY300" s="689"/>
      <c r="AZ300" s="689"/>
      <c r="BA300" s="690"/>
      <c r="BB300" s="667"/>
      <c r="BC300" s="668"/>
      <c r="BD300" s="669"/>
      <c r="BE300" s="673"/>
      <c r="BF300" s="674"/>
      <c r="BG300" s="674"/>
      <c r="BH300" s="674"/>
      <c r="BI300" s="674"/>
      <c r="BJ300" s="674"/>
      <c r="BK300" s="674"/>
      <c r="BL300" s="675"/>
    </row>
    <row r="301" spans="1:64" ht="15.95" customHeight="1">
      <c r="A301" s="134"/>
      <c r="B301" s="134"/>
      <c r="C301" s="734"/>
      <c r="D301" s="735"/>
      <c r="E301" s="736"/>
      <c r="F301" s="737"/>
      <c r="G301" s="737"/>
      <c r="H301" s="737"/>
      <c r="I301" s="737"/>
      <c r="J301" s="737"/>
      <c r="K301" s="737"/>
      <c r="L301" s="738"/>
      <c r="M301" s="728"/>
      <c r="N301" s="729"/>
      <c r="O301" s="729"/>
      <c r="P301" s="729"/>
      <c r="Q301" s="729"/>
      <c r="R301" s="729"/>
      <c r="S301" s="729"/>
      <c r="T301" s="729"/>
      <c r="U301" s="729"/>
      <c r="V301" s="729"/>
      <c r="W301" s="729"/>
      <c r="X301" s="730"/>
      <c r="Y301" s="731"/>
      <c r="Z301" s="732"/>
      <c r="AA301" s="732"/>
      <c r="AB301" s="732"/>
      <c r="AC301" s="732"/>
      <c r="AD301" s="732"/>
      <c r="AE301" s="732"/>
      <c r="AF301" s="733"/>
      <c r="AG301" s="685" t="str">
        <f t="shared" si="9"/>
        <v/>
      </c>
      <c r="AH301" s="686"/>
      <c r="AI301" s="686"/>
      <c r="AJ301" s="687"/>
      <c r="AK301" s="688"/>
      <c r="AL301" s="689"/>
      <c r="AM301" s="689"/>
      <c r="AN301" s="689"/>
      <c r="AO301" s="689"/>
      <c r="AP301" s="689"/>
      <c r="AQ301" s="689"/>
      <c r="AR301" s="689"/>
      <c r="AS301" s="689"/>
      <c r="AT301" s="689"/>
      <c r="AU301" s="689"/>
      <c r="AV301" s="689"/>
      <c r="AW301" s="689"/>
      <c r="AX301" s="689"/>
      <c r="AY301" s="689"/>
      <c r="AZ301" s="689"/>
      <c r="BA301" s="690"/>
      <c r="BB301" s="667"/>
      <c r="BC301" s="668"/>
      <c r="BD301" s="669"/>
      <c r="BE301" s="725"/>
      <c r="BF301" s="726"/>
      <c r="BG301" s="726"/>
      <c r="BH301" s="726"/>
      <c r="BI301" s="726"/>
      <c r="BJ301" s="726"/>
      <c r="BK301" s="726"/>
      <c r="BL301" s="727"/>
    </row>
    <row r="302" spans="1:64" ht="15.95" customHeight="1">
      <c r="A302" s="134"/>
      <c r="B302" s="134"/>
      <c r="C302" s="703" t="str">
        <f>IF(M302="","",COUNT($C$7:D301)+1)</f>
        <v/>
      </c>
      <c r="D302" s="704"/>
      <c r="E302" s="709"/>
      <c r="F302" s="710"/>
      <c r="G302" s="710"/>
      <c r="H302" s="710"/>
      <c r="I302" s="710"/>
      <c r="J302" s="710"/>
      <c r="K302" s="710"/>
      <c r="L302" s="711"/>
      <c r="M302" s="718"/>
      <c r="N302" s="719"/>
      <c r="O302" s="719"/>
      <c r="P302" s="719"/>
      <c r="Q302" s="719"/>
      <c r="R302" s="719"/>
      <c r="S302" s="719"/>
      <c r="T302" s="719"/>
      <c r="U302" s="719"/>
      <c r="V302" s="719"/>
      <c r="W302" s="719"/>
      <c r="X302" s="720"/>
      <c r="Y302" s="670"/>
      <c r="Z302" s="671"/>
      <c r="AA302" s="671"/>
      <c r="AB302" s="671"/>
      <c r="AC302" s="671"/>
      <c r="AD302" s="671"/>
      <c r="AE302" s="671"/>
      <c r="AF302" s="721"/>
      <c r="AG302" s="685" t="str">
        <f t="shared" si="9"/>
        <v/>
      </c>
      <c r="AH302" s="686"/>
      <c r="AI302" s="686"/>
      <c r="AJ302" s="687"/>
      <c r="AK302" s="688"/>
      <c r="AL302" s="689"/>
      <c r="AM302" s="689"/>
      <c r="AN302" s="689"/>
      <c r="AO302" s="689"/>
      <c r="AP302" s="689"/>
      <c r="AQ302" s="689"/>
      <c r="AR302" s="689"/>
      <c r="AS302" s="689"/>
      <c r="AT302" s="689"/>
      <c r="AU302" s="689"/>
      <c r="AV302" s="689"/>
      <c r="AW302" s="689"/>
      <c r="AX302" s="689"/>
      <c r="AY302" s="689"/>
      <c r="AZ302" s="689"/>
      <c r="BA302" s="690"/>
      <c r="BB302" s="667"/>
      <c r="BC302" s="668"/>
      <c r="BD302" s="669"/>
      <c r="BE302" s="670"/>
      <c r="BF302" s="671"/>
      <c r="BG302" s="671"/>
      <c r="BH302" s="671"/>
      <c r="BI302" s="671"/>
      <c r="BJ302" s="671"/>
      <c r="BK302" s="671"/>
      <c r="BL302" s="672"/>
    </row>
    <row r="303" spans="1:64" ht="15.95" customHeight="1">
      <c r="A303" s="134"/>
      <c r="B303" s="134"/>
      <c r="C303" s="705"/>
      <c r="D303" s="706"/>
      <c r="E303" s="712"/>
      <c r="F303" s="713"/>
      <c r="G303" s="713"/>
      <c r="H303" s="713"/>
      <c r="I303" s="713"/>
      <c r="J303" s="713"/>
      <c r="K303" s="713"/>
      <c r="L303" s="714"/>
      <c r="M303" s="679"/>
      <c r="N303" s="680"/>
      <c r="O303" s="680"/>
      <c r="P303" s="680"/>
      <c r="Q303" s="680"/>
      <c r="R303" s="680"/>
      <c r="S303" s="680"/>
      <c r="T303" s="680"/>
      <c r="U303" s="680"/>
      <c r="V303" s="680"/>
      <c r="W303" s="680"/>
      <c r="X303" s="681"/>
      <c r="Y303" s="722"/>
      <c r="Z303" s="723"/>
      <c r="AA303" s="723"/>
      <c r="AB303" s="723"/>
      <c r="AC303" s="723"/>
      <c r="AD303" s="723"/>
      <c r="AE303" s="723"/>
      <c r="AF303" s="724"/>
      <c r="AG303" s="685" t="str">
        <f t="shared" si="9"/>
        <v/>
      </c>
      <c r="AH303" s="686"/>
      <c r="AI303" s="686"/>
      <c r="AJ303" s="687"/>
      <c r="AK303" s="688"/>
      <c r="AL303" s="689"/>
      <c r="AM303" s="689"/>
      <c r="AN303" s="689"/>
      <c r="AO303" s="689"/>
      <c r="AP303" s="689"/>
      <c r="AQ303" s="689"/>
      <c r="AR303" s="689"/>
      <c r="AS303" s="689"/>
      <c r="AT303" s="689"/>
      <c r="AU303" s="689"/>
      <c r="AV303" s="689"/>
      <c r="AW303" s="689"/>
      <c r="AX303" s="689"/>
      <c r="AY303" s="689"/>
      <c r="AZ303" s="689"/>
      <c r="BA303" s="690"/>
      <c r="BB303" s="667"/>
      <c r="BC303" s="668"/>
      <c r="BD303" s="669"/>
      <c r="BE303" s="673"/>
      <c r="BF303" s="674"/>
      <c r="BG303" s="674"/>
      <c r="BH303" s="674"/>
      <c r="BI303" s="674"/>
      <c r="BJ303" s="674"/>
      <c r="BK303" s="674"/>
      <c r="BL303" s="675"/>
    </row>
    <row r="304" spans="1:64" ht="15.95" customHeight="1">
      <c r="A304" s="134"/>
      <c r="B304" s="134"/>
      <c r="C304" s="734"/>
      <c r="D304" s="735"/>
      <c r="E304" s="736"/>
      <c r="F304" s="737"/>
      <c r="G304" s="737"/>
      <c r="H304" s="737"/>
      <c r="I304" s="737"/>
      <c r="J304" s="737"/>
      <c r="K304" s="737"/>
      <c r="L304" s="738"/>
      <c r="M304" s="728"/>
      <c r="N304" s="729"/>
      <c r="O304" s="729"/>
      <c r="P304" s="729"/>
      <c r="Q304" s="729"/>
      <c r="R304" s="729"/>
      <c r="S304" s="729"/>
      <c r="T304" s="729"/>
      <c r="U304" s="729"/>
      <c r="V304" s="729"/>
      <c r="W304" s="729"/>
      <c r="X304" s="730"/>
      <c r="Y304" s="731"/>
      <c r="Z304" s="732"/>
      <c r="AA304" s="732"/>
      <c r="AB304" s="732"/>
      <c r="AC304" s="732"/>
      <c r="AD304" s="732"/>
      <c r="AE304" s="732"/>
      <c r="AF304" s="733"/>
      <c r="AG304" s="685" t="str">
        <f t="shared" si="9"/>
        <v/>
      </c>
      <c r="AH304" s="686"/>
      <c r="AI304" s="686"/>
      <c r="AJ304" s="687"/>
      <c r="AK304" s="688"/>
      <c r="AL304" s="689"/>
      <c r="AM304" s="689"/>
      <c r="AN304" s="689"/>
      <c r="AO304" s="689"/>
      <c r="AP304" s="689"/>
      <c r="AQ304" s="689"/>
      <c r="AR304" s="689"/>
      <c r="AS304" s="689"/>
      <c r="AT304" s="689"/>
      <c r="AU304" s="689"/>
      <c r="AV304" s="689"/>
      <c r="AW304" s="689"/>
      <c r="AX304" s="689"/>
      <c r="AY304" s="689"/>
      <c r="AZ304" s="689"/>
      <c r="BA304" s="690"/>
      <c r="BB304" s="667"/>
      <c r="BC304" s="668"/>
      <c r="BD304" s="669"/>
      <c r="BE304" s="725"/>
      <c r="BF304" s="726"/>
      <c r="BG304" s="726"/>
      <c r="BH304" s="726"/>
      <c r="BI304" s="726"/>
      <c r="BJ304" s="726"/>
      <c r="BK304" s="726"/>
      <c r="BL304" s="727"/>
    </row>
    <row r="305" spans="1:64" ht="15.95" customHeight="1">
      <c r="A305" s="134"/>
      <c r="B305" s="134"/>
      <c r="C305" s="703" t="str">
        <f>IF(M305="","",COUNT($C$7:D304)+1)</f>
        <v/>
      </c>
      <c r="D305" s="704"/>
      <c r="E305" s="709"/>
      <c r="F305" s="710"/>
      <c r="G305" s="710"/>
      <c r="H305" s="710"/>
      <c r="I305" s="710"/>
      <c r="J305" s="710"/>
      <c r="K305" s="710"/>
      <c r="L305" s="711"/>
      <c r="M305" s="718"/>
      <c r="N305" s="719"/>
      <c r="O305" s="719"/>
      <c r="P305" s="719"/>
      <c r="Q305" s="719"/>
      <c r="R305" s="719"/>
      <c r="S305" s="719"/>
      <c r="T305" s="719"/>
      <c r="U305" s="719"/>
      <c r="V305" s="719"/>
      <c r="W305" s="719"/>
      <c r="X305" s="720"/>
      <c r="Y305" s="670"/>
      <c r="Z305" s="671"/>
      <c r="AA305" s="671"/>
      <c r="AB305" s="671"/>
      <c r="AC305" s="671"/>
      <c r="AD305" s="671"/>
      <c r="AE305" s="671"/>
      <c r="AF305" s="721"/>
      <c r="AG305" s="685" t="str">
        <f t="shared" si="9"/>
        <v/>
      </c>
      <c r="AH305" s="686"/>
      <c r="AI305" s="686"/>
      <c r="AJ305" s="687"/>
      <c r="AK305" s="688"/>
      <c r="AL305" s="689"/>
      <c r="AM305" s="689"/>
      <c r="AN305" s="689"/>
      <c r="AO305" s="689"/>
      <c r="AP305" s="689"/>
      <c r="AQ305" s="689"/>
      <c r="AR305" s="689"/>
      <c r="AS305" s="689"/>
      <c r="AT305" s="689"/>
      <c r="AU305" s="689"/>
      <c r="AV305" s="689"/>
      <c r="AW305" s="689"/>
      <c r="AX305" s="689"/>
      <c r="AY305" s="689"/>
      <c r="AZ305" s="689"/>
      <c r="BA305" s="690"/>
      <c r="BB305" s="667"/>
      <c r="BC305" s="668"/>
      <c r="BD305" s="669"/>
      <c r="BE305" s="670"/>
      <c r="BF305" s="671"/>
      <c r="BG305" s="671"/>
      <c r="BH305" s="671"/>
      <c r="BI305" s="671"/>
      <c r="BJ305" s="671"/>
      <c r="BK305" s="671"/>
      <c r="BL305" s="672"/>
    </row>
    <row r="306" spans="1:64" ht="15.95" customHeight="1">
      <c r="A306" s="134"/>
      <c r="B306" s="134"/>
      <c r="C306" s="705"/>
      <c r="D306" s="706"/>
      <c r="E306" s="712"/>
      <c r="F306" s="713"/>
      <c r="G306" s="713"/>
      <c r="H306" s="713"/>
      <c r="I306" s="713"/>
      <c r="J306" s="713"/>
      <c r="K306" s="713"/>
      <c r="L306" s="714"/>
      <c r="M306" s="679"/>
      <c r="N306" s="680"/>
      <c r="O306" s="680"/>
      <c r="P306" s="680"/>
      <c r="Q306" s="680"/>
      <c r="R306" s="680"/>
      <c r="S306" s="680"/>
      <c r="T306" s="680"/>
      <c r="U306" s="680"/>
      <c r="V306" s="680"/>
      <c r="W306" s="680"/>
      <c r="X306" s="681"/>
      <c r="Y306" s="722"/>
      <c r="Z306" s="723"/>
      <c r="AA306" s="723"/>
      <c r="AB306" s="723"/>
      <c r="AC306" s="723"/>
      <c r="AD306" s="723"/>
      <c r="AE306" s="723"/>
      <c r="AF306" s="724"/>
      <c r="AG306" s="685" t="str">
        <f t="shared" si="9"/>
        <v/>
      </c>
      <c r="AH306" s="686"/>
      <c r="AI306" s="686"/>
      <c r="AJ306" s="687"/>
      <c r="AK306" s="688"/>
      <c r="AL306" s="689"/>
      <c r="AM306" s="689"/>
      <c r="AN306" s="689"/>
      <c r="AO306" s="689"/>
      <c r="AP306" s="689"/>
      <c r="AQ306" s="689"/>
      <c r="AR306" s="689"/>
      <c r="AS306" s="689"/>
      <c r="AT306" s="689"/>
      <c r="AU306" s="689"/>
      <c r="AV306" s="689"/>
      <c r="AW306" s="689"/>
      <c r="AX306" s="689"/>
      <c r="AY306" s="689"/>
      <c r="AZ306" s="689"/>
      <c r="BA306" s="690"/>
      <c r="BB306" s="667"/>
      <c r="BC306" s="668"/>
      <c r="BD306" s="669"/>
      <c r="BE306" s="673"/>
      <c r="BF306" s="674"/>
      <c r="BG306" s="674"/>
      <c r="BH306" s="674"/>
      <c r="BI306" s="674"/>
      <c r="BJ306" s="674"/>
      <c r="BK306" s="674"/>
      <c r="BL306" s="675"/>
    </row>
    <row r="307" spans="1:64" ht="15.95" customHeight="1">
      <c r="A307" s="134"/>
      <c r="B307" s="134"/>
      <c r="C307" s="734"/>
      <c r="D307" s="735"/>
      <c r="E307" s="736"/>
      <c r="F307" s="737"/>
      <c r="G307" s="737"/>
      <c r="H307" s="737"/>
      <c r="I307" s="737"/>
      <c r="J307" s="737"/>
      <c r="K307" s="737"/>
      <c r="L307" s="738"/>
      <c r="M307" s="728"/>
      <c r="N307" s="729"/>
      <c r="O307" s="729"/>
      <c r="P307" s="729"/>
      <c r="Q307" s="729"/>
      <c r="R307" s="729"/>
      <c r="S307" s="729"/>
      <c r="T307" s="729"/>
      <c r="U307" s="729"/>
      <c r="V307" s="729"/>
      <c r="W307" s="729"/>
      <c r="X307" s="730"/>
      <c r="Y307" s="731"/>
      <c r="Z307" s="732"/>
      <c r="AA307" s="732"/>
      <c r="AB307" s="732"/>
      <c r="AC307" s="732"/>
      <c r="AD307" s="732"/>
      <c r="AE307" s="732"/>
      <c r="AF307" s="733"/>
      <c r="AG307" s="685" t="str">
        <f t="shared" si="9"/>
        <v/>
      </c>
      <c r="AH307" s="686"/>
      <c r="AI307" s="686"/>
      <c r="AJ307" s="687"/>
      <c r="AK307" s="688"/>
      <c r="AL307" s="689"/>
      <c r="AM307" s="689"/>
      <c r="AN307" s="689"/>
      <c r="AO307" s="689"/>
      <c r="AP307" s="689"/>
      <c r="AQ307" s="689"/>
      <c r="AR307" s="689"/>
      <c r="AS307" s="689"/>
      <c r="AT307" s="689"/>
      <c r="AU307" s="689"/>
      <c r="AV307" s="689"/>
      <c r="AW307" s="689"/>
      <c r="AX307" s="689"/>
      <c r="AY307" s="689"/>
      <c r="AZ307" s="689"/>
      <c r="BA307" s="690"/>
      <c r="BB307" s="667"/>
      <c r="BC307" s="668"/>
      <c r="BD307" s="669"/>
      <c r="BE307" s="725"/>
      <c r="BF307" s="726"/>
      <c r="BG307" s="726"/>
      <c r="BH307" s="726"/>
      <c r="BI307" s="726"/>
      <c r="BJ307" s="726"/>
      <c r="BK307" s="726"/>
      <c r="BL307" s="727"/>
    </row>
    <row r="308" spans="1:64" ht="15.95" customHeight="1">
      <c r="A308" s="134"/>
      <c r="B308" s="134"/>
      <c r="C308" s="703" t="str">
        <f>IF(M308="","",COUNT($C$7:D307)+1)</f>
        <v/>
      </c>
      <c r="D308" s="704"/>
      <c r="E308" s="709"/>
      <c r="F308" s="710"/>
      <c r="G308" s="710"/>
      <c r="H308" s="710"/>
      <c r="I308" s="710"/>
      <c r="J308" s="710"/>
      <c r="K308" s="710"/>
      <c r="L308" s="711"/>
      <c r="M308" s="718"/>
      <c r="N308" s="719"/>
      <c r="O308" s="719"/>
      <c r="P308" s="719"/>
      <c r="Q308" s="719"/>
      <c r="R308" s="719"/>
      <c r="S308" s="719"/>
      <c r="T308" s="719"/>
      <c r="U308" s="719"/>
      <c r="V308" s="719"/>
      <c r="W308" s="719"/>
      <c r="X308" s="720"/>
      <c r="Y308" s="670"/>
      <c r="Z308" s="671"/>
      <c r="AA308" s="671"/>
      <c r="AB308" s="671"/>
      <c r="AC308" s="671"/>
      <c r="AD308" s="671"/>
      <c r="AE308" s="671"/>
      <c r="AF308" s="721"/>
      <c r="AG308" s="685" t="str">
        <f t="shared" si="9"/>
        <v/>
      </c>
      <c r="AH308" s="686"/>
      <c r="AI308" s="686"/>
      <c r="AJ308" s="687"/>
      <c r="AK308" s="688"/>
      <c r="AL308" s="689"/>
      <c r="AM308" s="689"/>
      <c r="AN308" s="689"/>
      <c r="AO308" s="689"/>
      <c r="AP308" s="689"/>
      <c r="AQ308" s="689"/>
      <c r="AR308" s="689"/>
      <c r="AS308" s="689"/>
      <c r="AT308" s="689"/>
      <c r="AU308" s="689"/>
      <c r="AV308" s="689"/>
      <c r="AW308" s="689"/>
      <c r="AX308" s="689"/>
      <c r="AY308" s="689"/>
      <c r="AZ308" s="689"/>
      <c r="BA308" s="690"/>
      <c r="BB308" s="667"/>
      <c r="BC308" s="668"/>
      <c r="BD308" s="669"/>
      <c r="BE308" s="670"/>
      <c r="BF308" s="671"/>
      <c r="BG308" s="671"/>
      <c r="BH308" s="671"/>
      <c r="BI308" s="671"/>
      <c r="BJ308" s="671"/>
      <c r="BK308" s="671"/>
      <c r="BL308" s="672"/>
    </row>
    <row r="309" spans="1:64" ht="15.95" customHeight="1">
      <c r="A309" s="134"/>
      <c r="B309" s="134"/>
      <c r="C309" s="705"/>
      <c r="D309" s="706"/>
      <c r="E309" s="712"/>
      <c r="F309" s="713"/>
      <c r="G309" s="713"/>
      <c r="H309" s="713"/>
      <c r="I309" s="713"/>
      <c r="J309" s="713"/>
      <c r="K309" s="713"/>
      <c r="L309" s="714"/>
      <c r="M309" s="679"/>
      <c r="N309" s="680"/>
      <c r="O309" s="680"/>
      <c r="P309" s="680"/>
      <c r="Q309" s="680"/>
      <c r="R309" s="680"/>
      <c r="S309" s="680"/>
      <c r="T309" s="680"/>
      <c r="U309" s="680"/>
      <c r="V309" s="680"/>
      <c r="W309" s="680"/>
      <c r="X309" s="681"/>
      <c r="Y309" s="722"/>
      <c r="Z309" s="723"/>
      <c r="AA309" s="723"/>
      <c r="AB309" s="723"/>
      <c r="AC309" s="723"/>
      <c r="AD309" s="723"/>
      <c r="AE309" s="723"/>
      <c r="AF309" s="724"/>
      <c r="AG309" s="685" t="str">
        <f t="shared" si="9"/>
        <v/>
      </c>
      <c r="AH309" s="686"/>
      <c r="AI309" s="686"/>
      <c r="AJ309" s="687"/>
      <c r="AK309" s="688"/>
      <c r="AL309" s="689"/>
      <c r="AM309" s="689"/>
      <c r="AN309" s="689"/>
      <c r="AO309" s="689"/>
      <c r="AP309" s="689"/>
      <c r="AQ309" s="689"/>
      <c r="AR309" s="689"/>
      <c r="AS309" s="689"/>
      <c r="AT309" s="689"/>
      <c r="AU309" s="689"/>
      <c r="AV309" s="689"/>
      <c r="AW309" s="689"/>
      <c r="AX309" s="689"/>
      <c r="AY309" s="689"/>
      <c r="AZ309" s="689"/>
      <c r="BA309" s="690"/>
      <c r="BB309" s="667"/>
      <c r="BC309" s="668"/>
      <c r="BD309" s="669"/>
      <c r="BE309" s="673"/>
      <c r="BF309" s="674"/>
      <c r="BG309" s="674"/>
      <c r="BH309" s="674"/>
      <c r="BI309" s="674"/>
      <c r="BJ309" s="674"/>
      <c r="BK309" s="674"/>
      <c r="BL309" s="675"/>
    </row>
    <row r="310" spans="1:64" ht="15.95" customHeight="1">
      <c r="A310" s="134"/>
      <c r="B310" s="134"/>
      <c r="C310" s="734"/>
      <c r="D310" s="735"/>
      <c r="E310" s="736"/>
      <c r="F310" s="737"/>
      <c r="G310" s="737"/>
      <c r="H310" s="737"/>
      <c r="I310" s="737"/>
      <c r="J310" s="737"/>
      <c r="K310" s="737"/>
      <c r="L310" s="738"/>
      <c r="M310" s="728"/>
      <c r="N310" s="729"/>
      <c r="O310" s="729"/>
      <c r="P310" s="729"/>
      <c r="Q310" s="729"/>
      <c r="R310" s="729"/>
      <c r="S310" s="729"/>
      <c r="T310" s="729"/>
      <c r="U310" s="729"/>
      <c r="V310" s="729"/>
      <c r="W310" s="729"/>
      <c r="X310" s="730"/>
      <c r="Y310" s="731"/>
      <c r="Z310" s="732"/>
      <c r="AA310" s="732"/>
      <c r="AB310" s="732"/>
      <c r="AC310" s="732"/>
      <c r="AD310" s="732"/>
      <c r="AE310" s="732"/>
      <c r="AF310" s="733"/>
      <c r="AG310" s="685" t="str">
        <f t="shared" si="9"/>
        <v/>
      </c>
      <c r="AH310" s="686"/>
      <c r="AI310" s="686"/>
      <c r="AJ310" s="687"/>
      <c r="AK310" s="688"/>
      <c r="AL310" s="689"/>
      <c r="AM310" s="689"/>
      <c r="AN310" s="689"/>
      <c r="AO310" s="689"/>
      <c r="AP310" s="689"/>
      <c r="AQ310" s="689"/>
      <c r="AR310" s="689"/>
      <c r="AS310" s="689"/>
      <c r="AT310" s="689"/>
      <c r="AU310" s="689"/>
      <c r="AV310" s="689"/>
      <c r="AW310" s="689"/>
      <c r="AX310" s="689"/>
      <c r="AY310" s="689"/>
      <c r="AZ310" s="689"/>
      <c r="BA310" s="690"/>
      <c r="BB310" s="667"/>
      <c r="BC310" s="668"/>
      <c r="BD310" s="669"/>
      <c r="BE310" s="725"/>
      <c r="BF310" s="726"/>
      <c r="BG310" s="726"/>
      <c r="BH310" s="726"/>
      <c r="BI310" s="726"/>
      <c r="BJ310" s="726"/>
      <c r="BK310" s="726"/>
      <c r="BL310" s="727"/>
    </row>
    <row r="311" spans="1:64" ht="15.95" customHeight="1">
      <c r="A311" s="134"/>
      <c r="B311" s="134"/>
      <c r="C311" s="703" t="str">
        <f>IF(M311="","",COUNT($C$7:D310)+1)</f>
        <v/>
      </c>
      <c r="D311" s="704"/>
      <c r="E311" s="709"/>
      <c r="F311" s="710"/>
      <c r="G311" s="710"/>
      <c r="H311" s="710"/>
      <c r="I311" s="710"/>
      <c r="J311" s="710"/>
      <c r="K311" s="710"/>
      <c r="L311" s="711"/>
      <c r="M311" s="718"/>
      <c r="N311" s="719"/>
      <c r="O311" s="719"/>
      <c r="P311" s="719"/>
      <c r="Q311" s="719"/>
      <c r="R311" s="719"/>
      <c r="S311" s="719"/>
      <c r="T311" s="719"/>
      <c r="U311" s="719"/>
      <c r="V311" s="719"/>
      <c r="W311" s="719"/>
      <c r="X311" s="720"/>
      <c r="Y311" s="670"/>
      <c r="Z311" s="671"/>
      <c r="AA311" s="671"/>
      <c r="AB311" s="671"/>
      <c r="AC311" s="671"/>
      <c r="AD311" s="671"/>
      <c r="AE311" s="671"/>
      <c r="AF311" s="721"/>
      <c r="AG311" s="685" t="str">
        <f t="shared" si="9"/>
        <v/>
      </c>
      <c r="AH311" s="686"/>
      <c r="AI311" s="686"/>
      <c r="AJ311" s="687"/>
      <c r="AK311" s="688"/>
      <c r="AL311" s="689"/>
      <c r="AM311" s="689"/>
      <c r="AN311" s="689"/>
      <c r="AO311" s="689"/>
      <c r="AP311" s="689"/>
      <c r="AQ311" s="689"/>
      <c r="AR311" s="689"/>
      <c r="AS311" s="689"/>
      <c r="AT311" s="689"/>
      <c r="AU311" s="689"/>
      <c r="AV311" s="689"/>
      <c r="AW311" s="689"/>
      <c r="AX311" s="689"/>
      <c r="AY311" s="689"/>
      <c r="AZ311" s="689"/>
      <c r="BA311" s="690"/>
      <c r="BB311" s="667"/>
      <c r="BC311" s="668"/>
      <c r="BD311" s="669"/>
      <c r="BE311" s="670"/>
      <c r="BF311" s="671"/>
      <c r="BG311" s="671"/>
      <c r="BH311" s="671"/>
      <c r="BI311" s="671"/>
      <c r="BJ311" s="671"/>
      <c r="BK311" s="671"/>
      <c r="BL311" s="672"/>
    </row>
    <row r="312" spans="1:64" ht="15.95" customHeight="1">
      <c r="A312" s="134"/>
      <c r="B312" s="134"/>
      <c r="C312" s="705"/>
      <c r="D312" s="706"/>
      <c r="E312" s="712"/>
      <c r="F312" s="713"/>
      <c r="G312" s="713"/>
      <c r="H312" s="713"/>
      <c r="I312" s="713"/>
      <c r="J312" s="713"/>
      <c r="K312" s="713"/>
      <c r="L312" s="714"/>
      <c r="M312" s="679"/>
      <c r="N312" s="680"/>
      <c r="O312" s="680"/>
      <c r="P312" s="680"/>
      <c r="Q312" s="680"/>
      <c r="R312" s="680"/>
      <c r="S312" s="680"/>
      <c r="T312" s="680"/>
      <c r="U312" s="680"/>
      <c r="V312" s="680"/>
      <c r="W312" s="680"/>
      <c r="X312" s="681"/>
      <c r="Y312" s="722"/>
      <c r="Z312" s="723"/>
      <c r="AA312" s="723"/>
      <c r="AB312" s="723"/>
      <c r="AC312" s="723"/>
      <c r="AD312" s="723"/>
      <c r="AE312" s="723"/>
      <c r="AF312" s="724"/>
      <c r="AG312" s="685" t="str">
        <f t="shared" si="9"/>
        <v/>
      </c>
      <c r="AH312" s="686"/>
      <c r="AI312" s="686"/>
      <c r="AJ312" s="687"/>
      <c r="AK312" s="688"/>
      <c r="AL312" s="689"/>
      <c r="AM312" s="689"/>
      <c r="AN312" s="689"/>
      <c r="AO312" s="689"/>
      <c r="AP312" s="689"/>
      <c r="AQ312" s="689"/>
      <c r="AR312" s="689"/>
      <c r="AS312" s="689"/>
      <c r="AT312" s="689"/>
      <c r="AU312" s="689"/>
      <c r="AV312" s="689"/>
      <c r="AW312" s="689"/>
      <c r="AX312" s="689"/>
      <c r="AY312" s="689"/>
      <c r="AZ312" s="689"/>
      <c r="BA312" s="690"/>
      <c r="BB312" s="667"/>
      <c r="BC312" s="668"/>
      <c r="BD312" s="669"/>
      <c r="BE312" s="673"/>
      <c r="BF312" s="674"/>
      <c r="BG312" s="674"/>
      <c r="BH312" s="674"/>
      <c r="BI312" s="674"/>
      <c r="BJ312" s="674"/>
      <c r="BK312" s="674"/>
      <c r="BL312" s="675"/>
    </row>
    <row r="313" spans="1:64" ht="15.95" customHeight="1">
      <c r="A313" s="134"/>
      <c r="B313" s="134"/>
      <c r="C313" s="734"/>
      <c r="D313" s="735"/>
      <c r="E313" s="736"/>
      <c r="F313" s="737"/>
      <c r="G313" s="737"/>
      <c r="H313" s="737"/>
      <c r="I313" s="737"/>
      <c r="J313" s="737"/>
      <c r="K313" s="737"/>
      <c r="L313" s="738"/>
      <c r="M313" s="728"/>
      <c r="N313" s="729"/>
      <c r="O313" s="729"/>
      <c r="P313" s="729"/>
      <c r="Q313" s="729"/>
      <c r="R313" s="729"/>
      <c r="S313" s="729"/>
      <c r="T313" s="729"/>
      <c r="U313" s="729"/>
      <c r="V313" s="729"/>
      <c r="W313" s="729"/>
      <c r="X313" s="730"/>
      <c r="Y313" s="731"/>
      <c r="Z313" s="732"/>
      <c r="AA313" s="732"/>
      <c r="AB313" s="732"/>
      <c r="AC313" s="732"/>
      <c r="AD313" s="732"/>
      <c r="AE313" s="732"/>
      <c r="AF313" s="733"/>
      <c r="AG313" s="685" t="str">
        <f t="shared" si="9"/>
        <v/>
      </c>
      <c r="AH313" s="686"/>
      <c r="AI313" s="686"/>
      <c r="AJ313" s="687"/>
      <c r="AK313" s="688"/>
      <c r="AL313" s="689"/>
      <c r="AM313" s="689"/>
      <c r="AN313" s="689"/>
      <c r="AO313" s="689"/>
      <c r="AP313" s="689"/>
      <c r="AQ313" s="689"/>
      <c r="AR313" s="689"/>
      <c r="AS313" s="689"/>
      <c r="AT313" s="689"/>
      <c r="AU313" s="689"/>
      <c r="AV313" s="689"/>
      <c r="AW313" s="689"/>
      <c r="AX313" s="689"/>
      <c r="AY313" s="689"/>
      <c r="AZ313" s="689"/>
      <c r="BA313" s="690"/>
      <c r="BB313" s="667"/>
      <c r="BC313" s="668"/>
      <c r="BD313" s="669"/>
      <c r="BE313" s="725"/>
      <c r="BF313" s="726"/>
      <c r="BG313" s="726"/>
      <c r="BH313" s="726"/>
      <c r="BI313" s="726"/>
      <c r="BJ313" s="726"/>
      <c r="BK313" s="726"/>
      <c r="BL313" s="727"/>
    </row>
    <row r="314" spans="1:64" ht="15.95" customHeight="1">
      <c r="A314" s="134"/>
      <c r="B314" s="134"/>
      <c r="C314" s="703" t="str">
        <f>IF(M314="","",COUNT($C$7:D313)+1)</f>
        <v/>
      </c>
      <c r="D314" s="704"/>
      <c r="E314" s="709"/>
      <c r="F314" s="710"/>
      <c r="G314" s="710"/>
      <c r="H314" s="710"/>
      <c r="I314" s="710"/>
      <c r="J314" s="710"/>
      <c r="K314" s="710"/>
      <c r="L314" s="711"/>
      <c r="M314" s="718"/>
      <c r="N314" s="719"/>
      <c r="O314" s="719"/>
      <c r="P314" s="719"/>
      <c r="Q314" s="719"/>
      <c r="R314" s="719"/>
      <c r="S314" s="719"/>
      <c r="T314" s="719"/>
      <c r="U314" s="719"/>
      <c r="V314" s="719"/>
      <c r="W314" s="719"/>
      <c r="X314" s="720"/>
      <c r="Y314" s="670"/>
      <c r="Z314" s="671"/>
      <c r="AA314" s="671"/>
      <c r="AB314" s="671"/>
      <c r="AC314" s="671"/>
      <c r="AD314" s="671"/>
      <c r="AE314" s="671"/>
      <c r="AF314" s="721"/>
      <c r="AG314" s="685" t="str">
        <f t="shared" si="9"/>
        <v/>
      </c>
      <c r="AH314" s="686"/>
      <c r="AI314" s="686"/>
      <c r="AJ314" s="687"/>
      <c r="AK314" s="688"/>
      <c r="AL314" s="689"/>
      <c r="AM314" s="689"/>
      <c r="AN314" s="689"/>
      <c r="AO314" s="689"/>
      <c r="AP314" s="689"/>
      <c r="AQ314" s="689"/>
      <c r="AR314" s="689"/>
      <c r="AS314" s="689"/>
      <c r="AT314" s="689"/>
      <c r="AU314" s="689"/>
      <c r="AV314" s="689"/>
      <c r="AW314" s="689"/>
      <c r="AX314" s="689"/>
      <c r="AY314" s="689"/>
      <c r="AZ314" s="689"/>
      <c r="BA314" s="690"/>
      <c r="BB314" s="667"/>
      <c r="BC314" s="668"/>
      <c r="BD314" s="669"/>
      <c r="BE314" s="670"/>
      <c r="BF314" s="671"/>
      <c r="BG314" s="671"/>
      <c r="BH314" s="671"/>
      <c r="BI314" s="671"/>
      <c r="BJ314" s="671"/>
      <c r="BK314" s="671"/>
      <c r="BL314" s="672"/>
    </row>
    <row r="315" spans="1:64" ht="15.95" customHeight="1">
      <c r="A315" s="134"/>
      <c r="B315" s="134"/>
      <c r="C315" s="705"/>
      <c r="D315" s="706"/>
      <c r="E315" s="712"/>
      <c r="F315" s="713"/>
      <c r="G315" s="713"/>
      <c r="H315" s="713"/>
      <c r="I315" s="713"/>
      <c r="J315" s="713"/>
      <c r="K315" s="713"/>
      <c r="L315" s="714"/>
      <c r="M315" s="679"/>
      <c r="N315" s="680"/>
      <c r="O315" s="680"/>
      <c r="P315" s="680"/>
      <c r="Q315" s="680"/>
      <c r="R315" s="680"/>
      <c r="S315" s="680"/>
      <c r="T315" s="680"/>
      <c r="U315" s="680"/>
      <c r="V315" s="680"/>
      <c r="W315" s="680"/>
      <c r="X315" s="681"/>
      <c r="Y315" s="722"/>
      <c r="Z315" s="723"/>
      <c r="AA315" s="723"/>
      <c r="AB315" s="723"/>
      <c r="AC315" s="723"/>
      <c r="AD315" s="723"/>
      <c r="AE315" s="723"/>
      <c r="AF315" s="724"/>
      <c r="AG315" s="685" t="str">
        <f t="shared" si="9"/>
        <v/>
      </c>
      <c r="AH315" s="686"/>
      <c r="AI315" s="686"/>
      <c r="AJ315" s="687"/>
      <c r="AK315" s="688"/>
      <c r="AL315" s="689"/>
      <c r="AM315" s="689"/>
      <c r="AN315" s="689"/>
      <c r="AO315" s="689"/>
      <c r="AP315" s="689"/>
      <c r="AQ315" s="689"/>
      <c r="AR315" s="689"/>
      <c r="AS315" s="689"/>
      <c r="AT315" s="689"/>
      <c r="AU315" s="689"/>
      <c r="AV315" s="689"/>
      <c r="AW315" s="689"/>
      <c r="AX315" s="689"/>
      <c r="AY315" s="689"/>
      <c r="AZ315" s="689"/>
      <c r="BA315" s="690"/>
      <c r="BB315" s="667"/>
      <c r="BC315" s="668"/>
      <c r="BD315" s="669"/>
      <c r="BE315" s="673"/>
      <c r="BF315" s="674"/>
      <c r="BG315" s="674"/>
      <c r="BH315" s="674"/>
      <c r="BI315" s="674"/>
      <c r="BJ315" s="674"/>
      <c r="BK315" s="674"/>
      <c r="BL315" s="675"/>
    </row>
    <row r="316" spans="1:64" ht="15.95" customHeight="1">
      <c r="A316" s="134"/>
      <c r="B316" s="134"/>
      <c r="C316" s="734"/>
      <c r="D316" s="735"/>
      <c r="E316" s="736"/>
      <c r="F316" s="737"/>
      <c r="G316" s="737"/>
      <c r="H316" s="737"/>
      <c r="I316" s="737"/>
      <c r="J316" s="737"/>
      <c r="K316" s="737"/>
      <c r="L316" s="738"/>
      <c r="M316" s="728"/>
      <c r="N316" s="729"/>
      <c r="O316" s="729"/>
      <c r="P316" s="729"/>
      <c r="Q316" s="729"/>
      <c r="R316" s="729"/>
      <c r="S316" s="729"/>
      <c r="T316" s="729"/>
      <c r="U316" s="729"/>
      <c r="V316" s="729"/>
      <c r="W316" s="729"/>
      <c r="X316" s="730"/>
      <c r="Y316" s="731"/>
      <c r="Z316" s="732"/>
      <c r="AA316" s="732"/>
      <c r="AB316" s="732"/>
      <c r="AC316" s="732"/>
      <c r="AD316" s="732"/>
      <c r="AE316" s="732"/>
      <c r="AF316" s="733"/>
      <c r="AG316" s="685" t="str">
        <f t="shared" si="9"/>
        <v/>
      </c>
      <c r="AH316" s="686"/>
      <c r="AI316" s="686"/>
      <c r="AJ316" s="687"/>
      <c r="AK316" s="688"/>
      <c r="AL316" s="689"/>
      <c r="AM316" s="689"/>
      <c r="AN316" s="689"/>
      <c r="AO316" s="689"/>
      <c r="AP316" s="689"/>
      <c r="AQ316" s="689"/>
      <c r="AR316" s="689"/>
      <c r="AS316" s="689"/>
      <c r="AT316" s="689"/>
      <c r="AU316" s="689"/>
      <c r="AV316" s="689"/>
      <c r="AW316" s="689"/>
      <c r="AX316" s="689"/>
      <c r="AY316" s="689"/>
      <c r="AZ316" s="689"/>
      <c r="BA316" s="690"/>
      <c r="BB316" s="667"/>
      <c r="BC316" s="668"/>
      <c r="BD316" s="669"/>
      <c r="BE316" s="725"/>
      <c r="BF316" s="726"/>
      <c r="BG316" s="726"/>
      <c r="BH316" s="726"/>
      <c r="BI316" s="726"/>
      <c r="BJ316" s="726"/>
      <c r="BK316" s="726"/>
      <c r="BL316" s="727"/>
    </row>
    <row r="317" spans="1:64" ht="15.95" customHeight="1">
      <c r="A317" s="134"/>
      <c r="B317" s="134"/>
      <c r="C317" s="703" t="str">
        <f>IF(M317="","",COUNT($C$7:D316)+1)</f>
        <v/>
      </c>
      <c r="D317" s="704"/>
      <c r="E317" s="709"/>
      <c r="F317" s="710"/>
      <c r="G317" s="710"/>
      <c r="H317" s="710"/>
      <c r="I317" s="710"/>
      <c r="J317" s="710"/>
      <c r="K317" s="710"/>
      <c r="L317" s="711"/>
      <c r="M317" s="718"/>
      <c r="N317" s="719"/>
      <c r="O317" s="719"/>
      <c r="P317" s="719"/>
      <c r="Q317" s="719"/>
      <c r="R317" s="719"/>
      <c r="S317" s="719"/>
      <c r="T317" s="719"/>
      <c r="U317" s="719"/>
      <c r="V317" s="719"/>
      <c r="W317" s="719"/>
      <c r="X317" s="720"/>
      <c r="Y317" s="670"/>
      <c r="Z317" s="671"/>
      <c r="AA317" s="671"/>
      <c r="AB317" s="671"/>
      <c r="AC317" s="671"/>
      <c r="AD317" s="671"/>
      <c r="AE317" s="671"/>
      <c r="AF317" s="721"/>
      <c r="AG317" s="685" t="str">
        <f t="shared" si="9"/>
        <v/>
      </c>
      <c r="AH317" s="686"/>
      <c r="AI317" s="686"/>
      <c r="AJ317" s="687"/>
      <c r="AK317" s="688"/>
      <c r="AL317" s="689"/>
      <c r="AM317" s="689"/>
      <c r="AN317" s="689"/>
      <c r="AO317" s="689"/>
      <c r="AP317" s="689"/>
      <c r="AQ317" s="689"/>
      <c r="AR317" s="689"/>
      <c r="AS317" s="689"/>
      <c r="AT317" s="689"/>
      <c r="AU317" s="689"/>
      <c r="AV317" s="689"/>
      <c r="AW317" s="689"/>
      <c r="AX317" s="689"/>
      <c r="AY317" s="689"/>
      <c r="AZ317" s="689"/>
      <c r="BA317" s="690"/>
      <c r="BB317" s="667"/>
      <c r="BC317" s="668"/>
      <c r="BD317" s="669"/>
      <c r="BE317" s="670"/>
      <c r="BF317" s="671"/>
      <c r="BG317" s="671"/>
      <c r="BH317" s="671"/>
      <c r="BI317" s="671"/>
      <c r="BJ317" s="671"/>
      <c r="BK317" s="671"/>
      <c r="BL317" s="672"/>
    </row>
    <row r="318" spans="1:64" ht="15.95" customHeight="1">
      <c r="A318" s="134"/>
      <c r="B318" s="134"/>
      <c r="C318" s="705"/>
      <c r="D318" s="706"/>
      <c r="E318" s="712"/>
      <c r="F318" s="713"/>
      <c r="G318" s="713"/>
      <c r="H318" s="713"/>
      <c r="I318" s="713"/>
      <c r="J318" s="713"/>
      <c r="K318" s="713"/>
      <c r="L318" s="714"/>
      <c r="M318" s="679"/>
      <c r="N318" s="680"/>
      <c r="O318" s="680"/>
      <c r="P318" s="680"/>
      <c r="Q318" s="680"/>
      <c r="R318" s="680"/>
      <c r="S318" s="680"/>
      <c r="T318" s="680"/>
      <c r="U318" s="680"/>
      <c r="V318" s="680"/>
      <c r="W318" s="680"/>
      <c r="X318" s="681"/>
      <c r="Y318" s="722"/>
      <c r="Z318" s="723"/>
      <c r="AA318" s="723"/>
      <c r="AB318" s="723"/>
      <c r="AC318" s="723"/>
      <c r="AD318" s="723"/>
      <c r="AE318" s="723"/>
      <c r="AF318" s="724"/>
      <c r="AG318" s="685" t="str">
        <f t="shared" si="9"/>
        <v/>
      </c>
      <c r="AH318" s="686"/>
      <c r="AI318" s="686"/>
      <c r="AJ318" s="687"/>
      <c r="AK318" s="688"/>
      <c r="AL318" s="689"/>
      <c r="AM318" s="689"/>
      <c r="AN318" s="689"/>
      <c r="AO318" s="689"/>
      <c r="AP318" s="689"/>
      <c r="AQ318" s="689"/>
      <c r="AR318" s="689"/>
      <c r="AS318" s="689"/>
      <c r="AT318" s="689"/>
      <c r="AU318" s="689"/>
      <c r="AV318" s="689"/>
      <c r="AW318" s="689"/>
      <c r="AX318" s="689"/>
      <c r="AY318" s="689"/>
      <c r="AZ318" s="689"/>
      <c r="BA318" s="690"/>
      <c r="BB318" s="667"/>
      <c r="BC318" s="668"/>
      <c r="BD318" s="669"/>
      <c r="BE318" s="673"/>
      <c r="BF318" s="674"/>
      <c r="BG318" s="674"/>
      <c r="BH318" s="674"/>
      <c r="BI318" s="674"/>
      <c r="BJ318" s="674"/>
      <c r="BK318" s="674"/>
      <c r="BL318" s="675"/>
    </row>
    <row r="319" spans="1:64" ht="15.95" customHeight="1">
      <c r="A319" s="134"/>
      <c r="B319" s="134"/>
      <c r="C319" s="734"/>
      <c r="D319" s="735"/>
      <c r="E319" s="736"/>
      <c r="F319" s="737"/>
      <c r="G319" s="737"/>
      <c r="H319" s="737"/>
      <c r="I319" s="737"/>
      <c r="J319" s="737"/>
      <c r="K319" s="737"/>
      <c r="L319" s="738"/>
      <c r="M319" s="728"/>
      <c r="N319" s="729"/>
      <c r="O319" s="729"/>
      <c r="P319" s="729"/>
      <c r="Q319" s="729"/>
      <c r="R319" s="729"/>
      <c r="S319" s="729"/>
      <c r="T319" s="729"/>
      <c r="U319" s="729"/>
      <c r="V319" s="729"/>
      <c r="W319" s="729"/>
      <c r="X319" s="730"/>
      <c r="Y319" s="731"/>
      <c r="Z319" s="732"/>
      <c r="AA319" s="732"/>
      <c r="AB319" s="732"/>
      <c r="AC319" s="732"/>
      <c r="AD319" s="732"/>
      <c r="AE319" s="732"/>
      <c r="AF319" s="733"/>
      <c r="AG319" s="685" t="str">
        <f t="shared" si="9"/>
        <v/>
      </c>
      <c r="AH319" s="686"/>
      <c r="AI319" s="686"/>
      <c r="AJ319" s="687"/>
      <c r="AK319" s="688"/>
      <c r="AL319" s="689"/>
      <c r="AM319" s="689"/>
      <c r="AN319" s="689"/>
      <c r="AO319" s="689"/>
      <c r="AP319" s="689"/>
      <c r="AQ319" s="689"/>
      <c r="AR319" s="689"/>
      <c r="AS319" s="689"/>
      <c r="AT319" s="689"/>
      <c r="AU319" s="689"/>
      <c r="AV319" s="689"/>
      <c r="AW319" s="689"/>
      <c r="AX319" s="689"/>
      <c r="AY319" s="689"/>
      <c r="AZ319" s="689"/>
      <c r="BA319" s="690"/>
      <c r="BB319" s="667"/>
      <c r="BC319" s="668"/>
      <c r="BD319" s="669"/>
      <c r="BE319" s="725"/>
      <c r="BF319" s="726"/>
      <c r="BG319" s="726"/>
      <c r="BH319" s="726"/>
      <c r="BI319" s="726"/>
      <c r="BJ319" s="726"/>
      <c r="BK319" s="726"/>
      <c r="BL319" s="727"/>
    </row>
    <row r="320" spans="1:64" ht="15.95" customHeight="1">
      <c r="A320" s="134"/>
      <c r="B320" s="134"/>
      <c r="C320" s="703" t="str">
        <f>IF(M320="","",COUNT($C$7:D319)+1)</f>
        <v/>
      </c>
      <c r="D320" s="704"/>
      <c r="E320" s="709"/>
      <c r="F320" s="710"/>
      <c r="G320" s="710"/>
      <c r="H320" s="710"/>
      <c r="I320" s="710"/>
      <c r="J320" s="710"/>
      <c r="K320" s="710"/>
      <c r="L320" s="711"/>
      <c r="M320" s="718"/>
      <c r="N320" s="719"/>
      <c r="O320" s="719"/>
      <c r="P320" s="719"/>
      <c r="Q320" s="719"/>
      <c r="R320" s="719"/>
      <c r="S320" s="719"/>
      <c r="T320" s="719"/>
      <c r="U320" s="719"/>
      <c r="V320" s="719"/>
      <c r="W320" s="719"/>
      <c r="X320" s="720"/>
      <c r="Y320" s="670"/>
      <c r="Z320" s="671"/>
      <c r="AA320" s="671"/>
      <c r="AB320" s="671"/>
      <c r="AC320" s="671"/>
      <c r="AD320" s="671"/>
      <c r="AE320" s="671"/>
      <c r="AF320" s="721"/>
      <c r="AG320" s="685" t="str">
        <f t="shared" si="9"/>
        <v/>
      </c>
      <c r="AH320" s="686"/>
      <c r="AI320" s="686"/>
      <c r="AJ320" s="687"/>
      <c r="AK320" s="688"/>
      <c r="AL320" s="689"/>
      <c r="AM320" s="689"/>
      <c r="AN320" s="689"/>
      <c r="AO320" s="689"/>
      <c r="AP320" s="689"/>
      <c r="AQ320" s="689"/>
      <c r="AR320" s="689"/>
      <c r="AS320" s="689"/>
      <c r="AT320" s="689"/>
      <c r="AU320" s="689"/>
      <c r="AV320" s="689"/>
      <c r="AW320" s="689"/>
      <c r="AX320" s="689"/>
      <c r="AY320" s="689"/>
      <c r="AZ320" s="689"/>
      <c r="BA320" s="690"/>
      <c r="BB320" s="667"/>
      <c r="BC320" s="668"/>
      <c r="BD320" s="669"/>
      <c r="BE320" s="670"/>
      <c r="BF320" s="671"/>
      <c r="BG320" s="671"/>
      <c r="BH320" s="671"/>
      <c r="BI320" s="671"/>
      <c r="BJ320" s="671"/>
      <c r="BK320" s="671"/>
      <c r="BL320" s="672"/>
    </row>
    <row r="321" spans="1:64" ht="15.95" customHeight="1">
      <c r="A321" s="134"/>
      <c r="B321" s="134"/>
      <c r="C321" s="705"/>
      <c r="D321" s="706"/>
      <c r="E321" s="712"/>
      <c r="F321" s="713"/>
      <c r="G321" s="713"/>
      <c r="H321" s="713"/>
      <c r="I321" s="713"/>
      <c r="J321" s="713"/>
      <c r="K321" s="713"/>
      <c r="L321" s="714"/>
      <c r="M321" s="679"/>
      <c r="N321" s="680"/>
      <c r="O321" s="680"/>
      <c r="P321" s="680"/>
      <c r="Q321" s="680"/>
      <c r="R321" s="680"/>
      <c r="S321" s="680"/>
      <c r="T321" s="680"/>
      <c r="U321" s="680"/>
      <c r="V321" s="680"/>
      <c r="W321" s="680"/>
      <c r="X321" s="681"/>
      <c r="Y321" s="722"/>
      <c r="Z321" s="723"/>
      <c r="AA321" s="723"/>
      <c r="AB321" s="723"/>
      <c r="AC321" s="723"/>
      <c r="AD321" s="723"/>
      <c r="AE321" s="723"/>
      <c r="AF321" s="724"/>
      <c r="AG321" s="685" t="str">
        <f t="shared" si="9"/>
        <v/>
      </c>
      <c r="AH321" s="686"/>
      <c r="AI321" s="686"/>
      <c r="AJ321" s="687"/>
      <c r="AK321" s="688"/>
      <c r="AL321" s="689"/>
      <c r="AM321" s="689"/>
      <c r="AN321" s="689"/>
      <c r="AO321" s="689"/>
      <c r="AP321" s="689"/>
      <c r="AQ321" s="689"/>
      <c r="AR321" s="689"/>
      <c r="AS321" s="689"/>
      <c r="AT321" s="689"/>
      <c r="AU321" s="689"/>
      <c r="AV321" s="689"/>
      <c r="AW321" s="689"/>
      <c r="AX321" s="689"/>
      <c r="AY321" s="689"/>
      <c r="AZ321" s="689"/>
      <c r="BA321" s="690"/>
      <c r="BB321" s="667"/>
      <c r="BC321" s="668"/>
      <c r="BD321" s="669"/>
      <c r="BE321" s="673"/>
      <c r="BF321" s="674"/>
      <c r="BG321" s="674"/>
      <c r="BH321" s="674"/>
      <c r="BI321" s="674"/>
      <c r="BJ321" s="674"/>
      <c r="BK321" s="674"/>
      <c r="BL321" s="675"/>
    </row>
    <row r="322" spans="1:64" ht="15.95" customHeight="1">
      <c r="A322" s="134"/>
      <c r="B322" s="134"/>
      <c r="C322" s="734"/>
      <c r="D322" s="735"/>
      <c r="E322" s="736"/>
      <c r="F322" s="737"/>
      <c r="G322" s="737"/>
      <c r="H322" s="737"/>
      <c r="I322" s="737"/>
      <c r="J322" s="737"/>
      <c r="K322" s="737"/>
      <c r="L322" s="738"/>
      <c r="M322" s="728"/>
      <c r="N322" s="729"/>
      <c r="O322" s="729"/>
      <c r="P322" s="729"/>
      <c r="Q322" s="729"/>
      <c r="R322" s="729"/>
      <c r="S322" s="729"/>
      <c r="T322" s="729"/>
      <c r="U322" s="729"/>
      <c r="V322" s="729"/>
      <c r="W322" s="729"/>
      <c r="X322" s="730"/>
      <c r="Y322" s="731"/>
      <c r="Z322" s="732"/>
      <c r="AA322" s="732"/>
      <c r="AB322" s="732"/>
      <c r="AC322" s="732"/>
      <c r="AD322" s="732"/>
      <c r="AE322" s="732"/>
      <c r="AF322" s="733"/>
      <c r="AG322" s="685" t="str">
        <f t="shared" si="9"/>
        <v/>
      </c>
      <c r="AH322" s="686"/>
      <c r="AI322" s="686"/>
      <c r="AJ322" s="687"/>
      <c r="AK322" s="688"/>
      <c r="AL322" s="689"/>
      <c r="AM322" s="689"/>
      <c r="AN322" s="689"/>
      <c r="AO322" s="689"/>
      <c r="AP322" s="689"/>
      <c r="AQ322" s="689"/>
      <c r="AR322" s="689"/>
      <c r="AS322" s="689"/>
      <c r="AT322" s="689"/>
      <c r="AU322" s="689"/>
      <c r="AV322" s="689"/>
      <c r="AW322" s="689"/>
      <c r="AX322" s="689"/>
      <c r="AY322" s="689"/>
      <c r="AZ322" s="689"/>
      <c r="BA322" s="690"/>
      <c r="BB322" s="667"/>
      <c r="BC322" s="668"/>
      <c r="BD322" s="669"/>
      <c r="BE322" s="725"/>
      <c r="BF322" s="726"/>
      <c r="BG322" s="726"/>
      <c r="BH322" s="726"/>
      <c r="BI322" s="726"/>
      <c r="BJ322" s="726"/>
      <c r="BK322" s="726"/>
      <c r="BL322" s="727"/>
    </row>
    <row r="323" spans="1:64" ht="15.95" customHeight="1">
      <c r="A323" s="134"/>
      <c r="B323" s="134"/>
      <c r="C323" s="703" t="str">
        <f>IF(M323="","",COUNT($C$7:D322)+1)</f>
        <v/>
      </c>
      <c r="D323" s="704"/>
      <c r="E323" s="709"/>
      <c r="F323" s="710"/>
      <c r="G323" s="710"/>
      <c r="H323" s="710"/>
      <c r="I323" s="710"/>
      <c r="J323" s="710"/>
      <c r="K323" s="710"/>
      <c r="L323" s="711"/>
      <c r="M323" s="718"/>
      <c r="N323" s="719"/>
      <c r="O323" s="719"/>
      <c r="P323" s="719"/>
      <c r="Q323" s="719"/>
      <c r="R323" s="719"/>
      <c r="S323" s="719"/>
      <c r="T323" s="719"/>
      <c r="U323" s="719"/>
      <c r="V323" s="719"/>
      <c r="W323" s="719"/>
      <c r="X323" s="720"/>
      <c r="Y323" s="670"/>
      <c r="Z323" s="671"/>
      <c r="AA323" s="671"/>
      <c r="AB323" s="671"/>
      <c r="AC323" s="671"/>
      <c r="AD323" s="671"/>
      <c r="AE323" s="671"/>
      <c r="AF323" s="721"/>
      <c r="AG323" s="685" t="str">
        <f t="shared" si="9"/>
        <v/>
      </c>
      <c r="AH323" s="686"/>
      <c r="AI323" s="686"/>
      <c r="AJ323" s="687"/>
      <c r="AK323" s="688"/>
      <c r="AL323" s="689"/>
      <c r="AM323" s="689"/>
      <c r="AN323" s="689"/>
      <c r="AO323" s="689"/>
      <c r="AP323" s="689"/>
      <c r="AQ323" s="689"/>
      <c r="AR323" s="689"/>
      <c r="AS323" s="689"/>
      <c r="AT323" s="689"/>
      <c r="AU323" s="689"/>
      <c r="AV323" s="689"/>
      <c r="AW323" s="689"/>
      <c r="AX323" s="689"/>
      <c r="AY323" s="689"/>
      <c r="AZ323" s="689"/>
      <c r="BA323" s="690"/>
      <c r="BB323" s="667"/>
      <c r="BC323" s="668"/>
      <c r="BD323" s="669"/>
      <c r="BE323" s="670"/>
      <c r="BF323" s="671"/>
      <c r="BG323" s="671"/>
      <c r="BH323" s="671"/>
      <c r="BI323" s="671"/>
      <c r="BJ323" s="671"/>
      <c r="BK323" s="671"/>
      <c r="BL323" s="672"/>
    </row>
    <row r="324" spans="1:64" ht="15.95" customHeight="1">
      <c r="A324" s="134"/>
      <c r="B324" s="134"/>
      <c r="C324" s="705"/>
      <c r="D324" s="706"/>
      <c r="E324" s="712"/>
      <c r="F324" s="713"/>
      <c r="G324" s="713"/>
      <c r="H324" s="713"/>
      <c r="I324" s="713"/>
      <c r="J324" s="713"/>
      <c r="K324" s="713"/>
      <c r="L324" s="714"/>
      <c r="M324" s="679"/>
      <c r="N324" s="680"/>
      <c r="O324" s="680"/>
      <c r="P324" s="680"/>
      <c r="Q324" s="680"/>
      <c r="R324" s="680"/>
      <c r="S324" s="680"/>
      <c r="T324" s="680"/>
      <c r="U324" s="680"/>
      <c r="V324" s="680"/>
      <c r="W324" s="680"/>
      <c r="X324" s="681"/>
      <c r="Y324" s="722"/>
      <c r="Z324" s="723"/>
      <c r="AA324" s="723"/>
      <c r="AB324" s="723"/>
      <c r="AC324" s="723"/>
      <c r="AD324" s="723"/>
      <c r="AE324" s="723"/>
      <c r="AF324" s="724"/>
      <c r="AG324" s="685" t="str">
        <f t="shared" si="9"/>
        <v/>
      </c>
      <c r="AH324" s="686"/>
      <c r="AI324" s="686"/>
      <c r="AJ324" s="687"/>
      <c r="AK324" s="688"/>
      <c r="AL324" s="689"/>
      <c r="AM324" s="689"/>
      <c r="AN324" s="689"/>
      <c r="AO324" s="689"/>
      <c r="AP324" s="689"/>
      <c r="AQ324" s="689"/>
      <c r="AR324" s="689"/>
      <c r="AS324" s="689"/>
      <c r="AT324" s="689"/>
      <c r="AU324" s="689"/>
      <c r="AV324" s="689"/>
      <c r="AW324" s="689"/>
      <c r="AX324" s="689"/>
      <c r="AY324" s="689"/>
      <c r="AZ324" s="689"/>
      <c r="BA324" s="690"/>
      <c r="BB324" s="667"/>
      <c r="BC324" s="668"/>
      <c r="BD324" s="669"/>
      <c r="BE324" s="673"/>
      <c r="BF324" s="674"/>
      <c r="BG324" s="674"/>
      <c r="BH324" s="674"/>
      <c r="BI324" s="674"/>
      <c r="BJ324" s="674"/>
      <c r="BK324" s="674"/>
      <c r="BL324" s="675"/>
    </row>
    <row r="325" spans="1:64" ht="15.95" customHeight="1">
      <c r="A325" s="134"/>
      <c r="B325" s="134"/>
      <c r="C325" s="734"/>
      <c r="D325" s="735"/>
      <c r="E325" s="736"/>
      <c r="F325" s="737"/>
      <c r="G325" s="737"/>
      <c r="H325" s="737"/>
      <c r="I325" s="737"/>
      <c r="J325" s="737"/>
      <c r="K325" s="737"/>
      <c r="L325" s="738"/>
      <c r="M325" s="728"/>
      <c r="N325" s="729"/>
      <c r="O325" s="729"/>
      <c r="P325" s="729"/>
      <c r="Q325" s="729"/>
      <c r="R325" s="729"/>
      <c r="S325" s="729"/>
      <c r="T325" s="729"/>
      <c r="U325" s="729"/>
      <c r="V325" s="729"/>
      <c r="W325" s="729"/>
      <c r="X325" s="730"/>
      <c r="Y325" s="731"/>
      <c r="Z325" s="732"/>
      <c r="AA325" s="732"/>
      <c r="AB325" s="732"/>
      <c r="AC325" s="732"/>
      <c r="AD325" s="732"/>
      <c r="AE325" s="732"/>
      <c r="AF325" s="733"/>
      <c r="AG325" s="685" t="str">
        <f t="shared" si="9"/>
        <v/>
      </c>
      <c r="AH325" s="686"/>
      <c r="AI325" s="686"/>
      <c r="AJ325" s="687"/>
      <c r="AK325" s="688"/>
      <c r="AL325" s="689"/>
      <c r="AM325" s="689"/>
      <c r="AN325" s="689"/>
      <c r="AO325" s="689"/>
      <c r="AP325" s="689"/>
      <c r="AQ325" s="689"/>
      <c r="AR325" s="689"/>
      <c r="AS325" s="689"/>
      <c r="AT325" s="689"/>
      <c r="AU325" s="689"/>
      <c r="AV325" s="689"/>
      <c r="AW325" s="689"/>
      <c r="AX325" s="689"/>
      <c r="AY325" s="689"/>
      <c r="AZ325" s="689"/>
      <c r="BA325" s="690"/>
      <c r="BB325" s="667"/>
      <c r="BC325" s="668"/>
      <c r="BD325" s="669"/>
      <c r="BE325" s="725"/>
      <c r="BF325" s="726"/>
      <c r="BG325" s="726"/>
      <c r="BH325" s="726"/>
      <c r="BI325" s="726"/>
      <c r="BJ325" s="726"/>
      <c r="BK325" s="726"/>
      <c r="BL325" s="727"/>
    </row>
    <row r="326" spans="1:64" ht="15.95" customHeight="1">
      <c r="A326" s="134"/>
      <c r="B326" s="134"/>
      <c r="C326" s="703" t="str">
        <f>IF(M326="","",COUNT($C$7:D325)+1)</f>
        <v/>
      </c>
      <c r="D326" s="704"/>
      <c r="E326" s="709"/>
      <c r="F326" s="710"/>
      <c r="G326" s="710"/>
      <c r="H326" s="710"/>
      <c r="I326" s="710"/>
      <c r="J326" s="710"/>
      <c r="K326" s="710"/>
      <c r="L326" s="711"/>
      <c r="M326" s="718"/>
      <c r="N326" s="719"/>
      <c r="O326" s="719"/>
      <c r="P326" s="719"/>
      <c r="Q326" s="719"/>
      <c r="R326" s="719"/>
      <c r="S326" s="719"/>
      <c r="T326" s="719"/>
      <c r="U326" s="719"/>
      <c r="V326" s="719"/>
      <c r="W326" s="719"/>
      <c r="X326" s="720"/>
      <c r="Y326" s="670"/>
      <c r="Z326" s="671"/>
      <c r="AA326" s="671"/>
      <c r="AB326" s="671"/>
      <c r="AC326" s="671"/>
      <c r="AD326" s="671"/>
      <c r="AE326" s="671"/>
      <c r="AF326" s="721"/>
      <c r="AG326" s="685" t="str">
        <f t="shared" si="9"/>
        <v/>
      </c>
      <c r="AH326" s="686"/>
      <c r="AI326" s="686"/>
      <c r="AJ326" s="687"/>
      <c r="AK326" s="688"/>
      <c r="AL326" s="689"/>
      <c r="AM326" s="689"/>
      <c r="AN326" s="689"/>
      <c r="AO326" s="689"/>
      <c r="AP326" s="689"/>
      <c r="AQ326" s="689"/>
      <c r="AR326" s="689"/>
      <c r="AS326" s="689"/>
      <c r="AT326" s="689"/>
      <c r="AU326" s="689"/>
      <c r="AV326" s="689"/>
      <c r="AW326" s="689"/>
      <c r="AX326" s="689"/>
      <c r="AY326" s="689"/>
      <c r="AZ326" s="689"/>
      <c r="BA326" s="690"/>
      <c r="BB326" s="667"/>
      <c r="BC326" s="668"/>
      <c r="BD326" s="669"/>
      <c r="BE326" s="670"/>
      <c r="BF326" s="671"/>
      <c r="BG326" s="671"/>
      <c r="BH326" s="671"/>
      <c r="BI326" s="671"/>
      <c r="BJ326" s="671"/>
      <c r="BK326" s="671"/>
      <c r="BL326" s="672"/>
    </row>
    <row r="327" spans="1:64" ht="15.95" customHeight="1">
      <c r="A327" s="134"/>
      <c r="B327" s="134"/>
      <c r="C327" s="705"/>
      <c r="D327" s="706"/>
      <c r="E327" s="712"/>
      <c r="F327" s="713"/>
      <c r="G327" s="713"/>
      <c r="H327" s="713"/>
      <c r="I327" s="713"/>
      <c r="J327" s="713"/>
      <c r="K327" s="713"/>
      <c r="L327" s="714"/>
      <c r="M327" s="679"/>
      <c r="N327" s="680"/>
      <c r="O327" s="680"/>
      <c r="P327" s="680"/>
      <c r="Q327" s="680"/>
      <c r="R327" s="680"/>
      <c r="S327" s="680"/>
      <c r="T327" s="680"/>
      <c r="U327" s="680"/>
      <c r="V327" s="680"/>
      <c r="W327" s="680"/>
      <c r="X327" s="681"/>
      <c r="Y327" s="722"/>
      <c r="Z327" s="723"/>
      <c r="AA327" s="723"/>
      <c r="AB327" s="723"/>
      <c r="AC327" s="723"/>
      <c r="AD327" s="723"/>
      <c r="AE327" s="723"/>
      <c r="AF327" s="724"/>
      <c r="AG327" s="685" t="str">
        <f t="shared" si="9"/>
        <v/>
      </c>
      <c r="AH327" s="686"/>
      <c r="AI327" s="686"/>
      <c r="AJ327" s="687"/>
      <c r="AK327" s="688"/>
      <c r="AL327" s="689"/>
      <c r="AM327" s="689"/>
      <c r="AN327" s="689"/>
      <c r="AO327" s="689"/>
      <c r="AP327" s="689"/>
      <c r="AQ327" s="689"/>
      <c r="AR327" s="689"/>
      <c r="AS327" s="689"/>
      <c r="AT327" s="689"/>
      <c r="AU327" s="689"/>
      <c r="AV327" s="689"/>
      <c r="AW327" s="689"/>
      <c r="AX327" s="689"/>
      <c r="AY327" s="689"/>
      <c r="AZ327" s="689"/>
      <c r="BA327" s="690"/>
      <c r="BB327" s="667"/>
      <c r="BC327" s="668"/>
      <c r="BD327" s="669"/>
      <c r="BE327" s="673"/>
      <c r="BF327" s="674"/>
      <c r="BG327" s="674"/>
      <c r="BH327" s="674"/>
      <c r="BI327" s="674"/>
      <c r="BJ327" s="674"/>
      <c r="BK327" s="674"/>
      <c r="BL327" s="675"/>
    </row>
    <row r="328" spans="1:64" ht="15.95" customHeight="1">
      <c r="A328" s="134"/>
      <c r="B328" s="134"/>
      <c r="C328" s="734"/>
      <c r="D328" s="735"/>
      <c r="E328" s="736"/>
      <c r="F328" s="737"/>
      <c r="G328" s="737"/>
      <c r="H328" s="737"/>
      <c r="I328" s="737"/>
      <c r="J328" s="737"/>
      <c r="K328" s="737"/>
      <c r="L328" s="738"/>
      <c r="M328" s="728"/>
      <c r="N328" s="729"/>
      <c r="O328" s="729"/>
      <c r="P328" s="729"/>
      <c r="Q328" s="729"/>
      <c r="R328" s="729"/>
      <c r="S328" s="729"/>
      <c r="T328" s="729"/>
      <c r="U328" s="729"/>
      <c r="V328" s="729"/>
      <c r="W328" s="729"/>
      <c r="X328" s="730"/>
      <c r="Y328" s="731"/>
      <c r="Z328" s="732"/>
      <c r="AA328" s="732"/>
      <c r="AB328" s="732"/>
      <c r="AC328" s="732"/>
      <c r="AD328" s="732"/>
      <c r="AE328" s="732"/>
      <c r="AF328" s="733"/>
      <c r="AG328" s="685" t="str">
        <f t="shared" si="9"/>
        <v/>
      </c>
      <c r="AH328" s="686"/>
      <c r="AI328" s="686"/>
      <c r="AJ328" s="687"/>
      <c r="AK328" s="688"/>
      <c r="AL328" s="689"/>
      <c r="AM328" s="689"/>
      <c r="AN328" s="689"/>
      <c r="AO328" s="689"/>
      <c r="AP328" s="689"/>
      <c r="AQ328" s="689"/>
      <c r="AR328" s="689"/>
      <c r="AS328" s="689"/>
      <c r="AT328" s="689"/>
      <c r="AU328" s="689"/>
      <c r="AV328" s="689"/>
      <c r="AW328" s="689"/>
      <c r="AX328" s="689"/>
      <c r="AY328" s="689"/>
      <c r="AZ328" s="689"/>
      <c r="BA328" s="690"/>
      <c r="BB328" s="667"/>
      <c r="BC328" s="668"/>
      <c r="BD328" s="669"/>
      <c r="BE328" s="725"/>
      <c r="BF328" s="726"/>
      <c r="BG328" s="726"/>
      <c r="BH328" s="726"/>
      <c r="BI328" s="726"/>
      <c r="BJ328" s="726"/>
      <c r="BK328" s="726"/>
      <c r="BL328" s="727"/>
    </row>
    <row r="329" spans="1:64" ht="15.95" customHeight="1">
      <c r="A329" s="134"/>
      <c r="B329" s="134"/>
      <c r="C329" s="703" t="str">
        <f>IF(M329="","",COUNT($C$7:D328)+1)</f>
        <v/>
      </c>
      <c r="D329" s="704"/>
      <c r="E329" s="709"/>
      <c r="F329" s="710"/>
      <c r="G329" s="710"/>
      <c r="H329" s="710"/>
      <c r="I329" s="710"/>
      <c r="J329" s="710"/>
      <c r="K329" s="710"/>
      <c r="L329" s="711"/>
      <c r="M329" s="718"/>
      <c r="N329" s="719"/>
      <c r="O329" s="719"/>
      <c r="P329" s="719"/>
      <c r="Q329" s="719"/>
      <c r="R329" s="719"/>
      <c r="S329" s="719"/>
      <c r="T329" s="719"/>
      <c r="U329" s="719"/>
      <c r="V329" s="719"/>
      <c r="W329" s="719"/>
      <c r="X329" s="720"/>
      <c r="Y329" s="670"/>
      <c r="Z329" s="671"/>
      <c r="AA329" s="671"/>
      <c r="AB329" s="671"/>
      <c r="AC329" s="671"/>
      <c r="AD329" s="671"/>
      <c r="AE329" s="671"/>
      <c r="AF329" s="721"/>
      <c r="AG329" s="685" t="str">
        <f t="shared" si="9"/>
        <v/>
      </c>
      <c r="AH329" s="686"/>
      <c r="AI329" s="686"/>
      <c r="AJ329" s="687"/>
      <c r="AK329" s="688"/>
      <c r="AL329" s="689"/>
      <c r="AM329" s="689"/>
      <c r="AN329" s="689"/>
      <c r="AO329" s="689"/>
      <c r="AP329" s="689"/>
      <c r="AQ329" s="689"/>
      <c r="AR329" s="689"/>
      <c r="AS329" s="689"/>
      <c r="AT329" s="689"/>
      <c r="AU329" s="689"/>
      <c r="AV329" s="689"/>
      <c r="AW329" s="689"/>
      <c r="AX329" s="689"/>
      <c r="AY329" s="689"/>
      <c r="AZ329" s="689"/>
      <c r="BA329" s="690"/>
      <c r="BB329" s="667"/>
      <c r="BC329" s="668"/>
      <c r="BD329" s="669"/>
      <c r="BE329" s="670"/>
      <c r="BF329" s="671"/>
      <c r="BG329" s="671"/>
      <c r="BH329" s="671"/>
      <c r="BI329" s="671"/>
      <c r="BJ329" s="671"/>
      <c r="BK329" s="671"/>
      <c r="BL329" s="672"/>
    </row>
    <row r="330" spans="1:64" ht="15.95" customHeight="1">
      <c r="A330" s="134"/>
      <c r="B330" s="134"/>
      <c r="C330" s="705"/>
      <c r="D330" s="706"/>
      <c r="E330" s="712"/>
      <c r="F330" s="713"/>
      <c r="G330" s="713"/>
      <c r="H330" s="713"/>
      <c r="I330" s="713"/>
      <c r="J330" s="713"/>
      <c r="K330" s="713"/>
      <c r="L330" s="714"/>
      <c r="M330" s="679"/>
      <c r="N330" s="680"/>
      <c r="O330" s="680"/>
      <c r="P330" s="680"/>
      <c r="Q330" s="680"/>
      <c r="R330" s="680"/>
      <c r="S330" s="680"/>
      <c r="T330" s="680"/>
      <c r="U330" s="680"/>
      <c r="V330" s="680"/>
      <c r="W330" s="680"/>
      <c r="X330" s="681"/>
      <c r="Y330" s="722"/>
      <c r="Z330" s="723"/>
      <c r="AA330" s="723"/>
      <c r="AB330" s="723"/>
      <c r="AC330" s="723"/>
      <c r="AD330" s="723"/>
      <c r="AE330" s="723"/>
      <c r="AF330" s="724"/>
      <c r="AG330" s="685" t="str">
        <f t="shared" si="9"/>
        <v/>
      </c>
      <c r="AH330" s="686"/>
      <c r="AI330" s="686"/>
      <c r="AJ330" s="687"/>
      <c r="AK330" s="688"/>
      <c r="AL330" s="689"/>
      <c r="AM330" s="689"/>
      <c r="AN330" s="689"/>
      <c r="AO330" s="689"/>
      <c r="AP330" s="689"/>
      <c r="AQ330" s="689"/>
      <c r="AR330" s="689"/>
      <c r="AS330" s="689"/>
      <c r="AT330" s="689"/>
      <c r="AU330" s="689"/>
      <c r="AV330" s="689"/>
      <c r="AW330" s="689"/>
      <c r="AX330" s="689"/>
      <c r="AY330" s="689"/>
      <c r="AZ330" s="689"/>
      <c r="BA330" s="690"/>
      <c r="BB330" s="667"/>
      <c r="BC330" s="668"/>
      <c r="BD330" s="669"/>
      <c r="BE330" s="673"/>
      <c r="BF330" s="674"/>
      <c r="BG330" s="674"/>
      <c r="BH330" s="674"/>
      <c r="BI330" s="674"/>
      <c r="BJ330" s="674"/>
      <c r="BK330" s="674"/>
      <c r="BL330" s="675"/>
    </row>
    <row r="331" spans="1:64" ht="15.95" customHeight="1" thickBot="1">
      <c r="A331" s="134"/>
      <c r="B331" s="134"/>
      <c r="C331" s="707"/>
      <c r="D331" s="708"/>
      <c r="E331" s="736"/>
      <c r="F331" s="737"/>
      <c r="G331" s="737"/>
      <c r="H331" s="737"/>
      <c r="I331" s="737"/>
      <c r="J331" s="737"/>
      <c r="K331" s="737"/>
      <c r="L331" s="738"/>
      <c r="M331" s="682"/>
      <c r="N331" s="683"/>
      <c r="O331" s="683"/>
      <c r="P331" s="683"/>
      <c r="Q331" s="683"/>
      <c r="R331" s="683"/>
      <c r="S331" s="683"/>
      <c r="T331" s="683"/>
      <c r="U331" s="683"/>
      <c r="V331" s="683"/>
      <c r="W331" s="683"/>
      <c r="X331" s="684"/>
      <c r="Y331" s="731"/>
      <c r="Z331" s="732"/>
      <c r="AA331" s="732"/>
      <c r="AB331" s="732"/>
      <c r="AC331" s="732"/>
      <c r="AD331" s="732"/>
      <c r="AE331" s="732"/>
      <c r="AF331" s="733"/>
      <c r="AG331" s="685" t="str">
        <f t="shared" si="9"/>
        <v/>
      </c>
      <c r="AH331" s="686"/>
      <c r="AI331" s="686"/>
      <c r="AJ331" s="687"/>
      <c r="AK331" s="697"/>
      <c r="AL331" s="698"/>
      <c r="AM331" s="698"/>
      <c r="AN331" s="698"/>
      <c r="AO331" s="698"/>
      <c r="AP331" s="698"/>
      <c r="AQ331" s="698"/>
      <c r="AR331" s="698"/>
      <c r="AS331" s="698"/>
      <c r="AT331" s="698"/>
      <c r="AU331" s="698"/>
      <c r="AV331" s="698"/>
      <c r="AW331" s="698"/>
      <c r="AX331" s="698"/>
      <c r="AY331" s="698"/>
      <c r="AZ331" s="698"/>
      <c r="BA331" s="699"/>
      <c r="BB331" s="700"/>
      <c r="BC331" s="701"/>
      <c r="BD331" s="702"/>
      <c r="BE331" s="676"/>
      <c r="BF331" s="677"/>
      <c r="BG331" s="677"/>
      <c r="BH331" s="677"/>
      <c r="BI331" s="677"/>
      <c r="BJ331" s="677"/>
      <c r="BK331" s="677"/>
      <c r="BL331" s="678"/>
    </row>
    <row r="332" spans="1:64" ht="15.95" customHeight="1">
      <c r="A332" s="134"/>
      <c r="B332" s="150"/>
      <c r="C332" s="167"/>
      <c r="D332" s="243" t="str">
        <f>D276</f>
        <v>※年齢は、令和5年4月1日時点での年齢とする。</v>
      </c>
      <c r="E332" s="178"/>
      <c r="F332" s="178"/>
      <c r="G332" s="178"/>
      <c r="H332" s="178"/>
      <c r="I332" s="178"/>
      <c r="J332" s="178"/>
      <c r="K332" s="178"/>
      <c r="L332" s="178"/>
      <c r="M332" s="136"/>
      <c r="N332" s="153"/>
      <c r="O332" s="179"/>
      <c r="P332" s="179"/>
      <c r="Q332" s="179"/>
      <c r="R332" s="179"/>
      <c r="S332" s="179"/>
      <c r="T332" s="179"/>
      <c r="U332" s="179"/>
      <c r="V332" s="179"/>
      <c r="W332" s="179"/>
      <c r="X332" s="179"/>
      <c r="Y332" s="153"/>
      <c r="Z332" s="153"/>
      <c r="AA332" s="153"/>
      <c r="AB332" s="153"/>
      <c r="AC332" s="153"/>
      <c r="AD332" s="153"/>
      <c r="AE332" s="153"/>
      <c r="AF332" s="153"/>
      <c r="AG332" s="153"/>
      <c r="AH332" s="153"/>
      <c r="AI332" s="153"/>
      <c r="AJ332" s="153"/>
      <c r="AK332" s="178"/>
      <c r="AL332" s="178"/>
      <c r="AM332" s="178"/>
      <c r="AN332" s="178"/>
      <c r="AO332" s="178"/>
      <c r="AP332" s="178"/>
      <c r="AQ332" s="180"/>
      <c r="AR332" s="180"/>
      <c r="AS332" s="178"/>
      <c r="AT332" s="178"/>
      <c r="AU332" s="178"/>
      <c r="AV332" s="178"/>
      <c r="AW332" s="178"/>
      <c r="AX332" s="178"/>
      <c r="AY332" s="178"/>
      <c r="AZ332" s="181"/>
      <c r="BA332" s="181"/>
      <c r="BB332" s="181"/>
      <c r="BC332" s="181"/>
      <c r="BD332" s="181"/>
      <c r="BE332" s="178"/>
      <c r="BF332" s="178"/>
      <c r="BG332" s="178"/>
      <c r="BH332" s="178"/>
      <c r="BI332" s="178"/>
      <c r="BJ332" s="178"/>
      <c r="BK332" s="178"/>
      <c r="BL332" s="178"/>
    </row>
    <row r="333" spans="1:64" ht="15.95" customHeight="1">
      <c r="A333" s="134"/>
      <c r="B333" s="137"/>
      <c r="C333" s="166"/>
      <c r="D333" s="156"/>
      <c r="E333" s="168"/>
      <c r="F333" s="168"/>
      <c r="G333" s="168"/>
      <c r="H333" s="168"/>
      <c r="I333" s="168"/>
      <c r="J333" s="168"/>
      <c r="K333" s="168"/>
      <c r="L333" s="168"/>
      <c r="M333" s="136"/>
      <c r="N333" s="136"/>
      <c r="O333" s="136"/>
      <c r="P333" s="136"/>
      <c r="Q333" s="136"/>
      <c r="R333" s="136"/>
      <c r="S333" s="163"/>
      <c r="T333" s="163"/>
      <c r="U333" s="163"/>
      <c r="V333" s="163"/>
      <c r="W333" s="163"/>
      <c r="X333" s="163"/>
      <c r="Y333" s="163"/>
      <c r="Z333" s="163"/>
      <c r="AA333" s="163"/>
      <c r="AB333" s="163"/>
      <c r="AC333" s="163"/>
      <c r="AD333" s="163"/>
      <c r="AE333" s="163"/>
      <c r="AF333" s="163"/>
      <c r="AG333" s="163"/>
      <c r="AH333" s="164"/>
      <c r="AI333" s="164"/>
      <c r="AJ333" s="168"/>
      <c r="AK333" s="168"/>
      <c r="AL333" s="168"/>
      <c r="AM333" s="168"/>
      <c r="AN333" s="168"/>
      <c r="AO333" s="168"/>
      <c r="AP333" s="168"/>
      <c r="AQ333" s="164"/>
      <c r="AR333" s="164"/>
      <c r="AS333" s="168"/>
      <c r="AT333" s="168"/>
      <c r="AU333" s="168"/>
      <c r="AV333" s="168"/>
      <c r="AW333" s="168"/>
      <c r="AX333" s="168"/>
      <c r="AY333" s="168"/>
      <c r="AZ333" s="182"/>
      <c r="BA333" s="182"/>
      <c r="BB333" s="182"/>
      <c r="BC333" s="182"/>
      <c r="BD333" s="182"/>
      <c r="BE333" s="168"/>
      <c r="BF333" s="168"/>
      <c r="BG333" s="168"/>
      <c r="BH333" s="168"/>
      <c r="BI333" s="168"/>
      <c r="BJ333" s="168"/>
      <c r="BK333" s="168"/>
      <c r="BL333" s="168"/>
    </row>
    <row r="334" spans="1:64" ht="15.95" customHeight="1">
      <c r="A334" s="134"/>
      <c r="B334" s="137"/>
      <c r="C334" s="166"/>
      <c r="D334" s="167"/>
      <c r="E334" s="168"/>
      <c r="F334" s="168"/>
      <c r="G334" s="168"/>
      <c r="H334" s="168"/>
      <c r="I334" s="168"/>
      <c r="J334" s="168"/>
      <c r="K334" s="168"/>
      <c r="L334" s="168"/>
      <c r="M334" s="136"/>
      <c r="N334" s="136"/>
      <c r="O334" s="136"/>
      <c r="P334" s="136"/>
      <c r="Q334" s="136"/>
      <c r="R334" s="136"/>
      <c r="S334" s="163"/>
      <c r="T334" s="163"/>
      <c r="U334" s="163"/>
      <c r="V334" s="163"/>
      <c r="W334" s="163"/>
      <c r="X334" s="163"/>
      <c r="Y334" s="163"/>
      <c r="Z334" s="163"/>
      <c r="AA334" s="163"/>
      <c r="AB334" s="163"/>
      <c r="AC334" s="163"/>
      <c r="AD334" s="163"/>
      <c r="AE334" s="163"/>
      <c r="AF334" s="163"/>
      <c r="AG334" s="163"/>
      <c r="AH334" s="164"/>
      <c r="AI334" s="164"/>
      <c r="AJ334" s="168"/>
      <c r="AK334" s="168"/>
      <c r="AL334" s="168"/>
      <c r="AM334" s="168"/>
      <c r="AN334" s="168"/>
      <c r="AO334" s="168"/>
      <c r="AP334" s="168"/>
      <c r="AQ334" s="164"/>
      <c r="AR334" s="164"/>
      <c r="AS334" s="168"/>
      <c r="AT334" s="168"/>
      <c r="AU334" s="168"/>
      <c r="AV334" s="168"/>
      <c r="AW334" s="168"/>
      <c r="AX334" s="168"/>
      <c r="AY334" s="168"/>
      <c r="AZ334" s="182"/>
      <c r="BA334" s="182"/>
      <c r="BB334" s="182"/>
      <c r="BC334" s="182"/>
      <c r="BD334" s="182"/>
      <c r="BE334" s="168"/>
      <c r="BF334" s="168"/>
      <c r="BG334" s="168"/>
      <c r="BH334" s="168"/>
      <c r="BI334" s="168"/>
      <c r="BJ334" s="168"/>
      <c r="BK334" s="168"/>
      <c r="BL334" s="168"/>
    </row>
    <row r="335" spans="1:64" ht="15.95" customHeight="1">
      <c r="A335" s="134"/>
      <c r="B335" s="137"/>
      <c r="C335" s="166"/>
      <c r="D335" s="167"/>
      <c r="E335" s="168"/>
      <c r="F335" s="168"/>
      <c r="G335" s="168"/>
      <c r="H335" s="168"/>
      <c r="I335" s="168"/>
      <c r="J335" s="168"/>
      <c r="K335" s="168"/>
      <c r="L335" s="168"/>
      <c r="M335" s="136"/>
      <c r="N335" s="136"/>
      <c r="O335" s="133"/>
      <c r="P335" s="133"/>
      <c r="Q335" s="133"/>
      <c r="R335" s="133"/>
      <c r="S335" s="163"/>
      <c r="T335" s="163"/>
      <c r="U335" s="163"/>
      <c r="V335" s="163"/>
      <c r="W335" s="163"/>
      <c r="X335" s="163"/>
      <c r="Y335" s="163"/>
      <c r="Z335" s="163"/>
      <c r="AA335" s="163"/>
      <c r="AB335" s="163"/>
      <c r="AC335" s="163"/>
      <c r="AD335" s="163"/>
      <c r="AE335" s="163"/>
      <c r="AF335" s="163"/>
      <c r="AG335" s="163"/>
      <c r="AH335" s="164"/>
      <c r="AI335" s="164"/>
      <c r="AJ335" s="168"/>
      <c r="AK335" s="168"/>
      <c r="AL335" s="168"/>
      <c r="AM335" s="168"/>
      <c r="AN335" s="168"/>
      <c r="AO335" s="168"/>
      <c r="AP335" s="168"/>
      <c r="AQ335" s="164"/>
      <c r="AR335" s="164"/>
      <c r="AS335" s="168"/>
      <c r="AT335" s="168"/>
      <c r="AU335" s="168"/>
      <c r="AV335" s="168"/>
      <c r="AW335" s="168"/>
      <c r="AX335" s="168"/>
      <c r="AY335" s="168"/>
      <c r="AZ335" s="182"/>
      <c r="BA335" s="182"/>
      <c r="BB335" s="182"/>
      <c r="BC335" s="182"/>
      <c r="BD335" s="182"/>
      <c r="BE335" s="168"/>
      <c r="BF335" s="168"/>
      <c r="BG335" s="168"/>
      <c r="BH335" s="168"/>
      <c r="BI335" s="168"/>
      <c r="BJ335" s="168"/>
      <c r="BK335" s="168"/>
      <c r="BL335" s="168"/>
    </row>
    <row r="336" spans="1:64" ht="15.95" customHeight="1">
      <c r="C336" s="192"/>
      <c r="D336" s="192"/>
      <c r="E336" s="193"/>
      <c r="F336" s="193"/>
      <c r="G336" s="193"/>
      <c r="H336" s="193"/>
      <c r="I336" s="193"/>
      <c r="J336" s="193"/>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c r="AR336" s="193"/>
      <c r="AS336" s="193"/>
      <c r="AT336" s="193"/>
      <c r="AU336" s="193"/>
      <c r="AV336" s="193"/>
      <c r="AW336" s="193"/>
      <c r="AX336" s="193"/>
      <c r="AY336" s="193"/>
      <c r="AZ336" s="193"/>
      <c r="BA336" s="193"/>
      <c r="BB336" s="193"/>
      <c r="BC336" s="193"/>
      <c r="BD336" s="193"/>
      <c r="BE336" s="193"/>
      <c r="BF336" s="193"/>
      <c r="BG336" s="193"/>
      <c r="BH336" s="193"/>
      <c r="BI336" s="193"/>
      <c r="BJ336" s="193"/>
      <c r="BK336" s="193"/>
      <c r="BL336" s="193"/>
    </row>
    <row r="337" spans="1:64" ht="15.95" customHeight="1">
      <c r="A337" s="117" t="s">
        <v>230</v>
      </c>
      <c r="B337" s="117"/>
      <c r="C337" s="119"/>
      <c r="D337" s="119"/>
      <c r="E337" s="111"/>
      <c r="F337" s="111"/>
      <c r="G337" s="111"/>
      <c r="H337" s="111"/>
      <c r="I337" s="111"/>
      <c r="J337" s="111"/>
      <c r="K337" s="111"/>
      <c r="L337" s="111"/>
      <c r="M337" s="109"/>
      <c r="N337" s="109"/>
      <c r="O337" s="109"/>
      <c r="P337" s="109"/>
      <c r="Q337" s="109"/>
      <c r="R337" s="769" t="s">
        <v>231</v>
      </c>
      <c r="S337" s="770"/>
      <c r="T337" s="770"/>
      <c r="U337" s="770"/>
      <c r="V337" s="770"/>
      <c r="W337" s="770"/>
      <c r="X337" s="770"/>
      <c r="Y337" s="771"/>
      <c r="Z337" s="769">
        <f>Z1</f>
        <v>0</v>
      </c>
      <c r="AA337" s="770"/>
      <c r="AB337" s="770"/>
      <c r="AC337" s="770"/>
      <c r="AD337" s="770"/>
      <c r="AE337" s="770"/>
      <c r="AF337" s="770"/>
      <c r="AG337" s="771"/>
      <c r="AH337" s="112"/>
      <c r="AI337" s="112"/>
      <c r="AJ337" s="772" t="s">
        <v>232</v>
      </c>
      <c r="AK337" s="773"/>
      <c r="AL337" s="773"/>
      <c r="AM337" s="773"/>
      <c r="AN337" s="773"/>
      <c r="AO337" s="773"/>
      <c r="AP337" s="773"/>
      <c r="AQ337" s="774"/>
      <c r="AR337" s="775" t="str">
        <f>AS1</f>
        <v>霧島工務店株式会社</v>
      </c>
      <c r="AS337" s="776"/>
      <c r="AT337" s="776"/>
      <c r="AU337" s="776"/>
      <c r="AV337" s="776"/>
      <c r="AW337" s="776"/>
      <c r="AX337" s="776"/>
      <c r="AY337" s="776"/>
      <c r="AZ337" s="776"/>
      <c r="BA337" s="776"/>
      <c r="BB337" s="776"/>
      <c r="BC337" s="776"/>
      <c r="BD337" s="776"/>
      <c r="BE337" s="776"/>
      <c r="BF337" s="776"/>
      <c r="BG337" s="777"/>
      <c r="BH337" s="173"/>
      <c r="BI337" s="778" t="s">
        <v>480</v>
      </c>
      <c r="BJ337" s="778"/>
      <c r="BK337" s="778"/>
      <c r="BL337" s="778"/>
    </row>
    <row r="338" spans="1:64" ht="15.95" customHeight="1">
      <c r="A338" s="118"/>
      <c r="B338" s="118"/>
      <c r="C338" s="174"/>
      <c r="D338" s="174"/>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c r="BI338" s="120"/>
      <c r="BJ338" s="120"/>
      <c r="BK338" s="120"/>
      <c r="BL338" s="120"/>
    </row>
    <row r="339" spans="1:64" ht="15.95" customHeight="1">
      <c r="A339" s="122"/>
      <c r="B339" s="123"/>
      <c r="C339" s="779" t="s">
        <v>235</v>
      </c>
      <c r="D339" s="779"/>
      <c r="E339" s="779"/>
      <c r="F339" s="779"/>
      <c r="G339" s="779"/>
      <c r="H339" s="779"/>
      <c r="I339" s="779"/>
      <c r="J339" s="779"/>
      <c r="K339" s="779"/>
      <c r="L339" s="779"/>
      <c r="M339" s="779"/>
      <c r="N339" s="779"/>
      <c r="O339" s="779"/>
      <c r="P339" s="779"/>
      <c r="Q339" s="779"/>
      <c r="R339" s="779"/>
      <c r="S339" s="779"/>
      <c r="T339" s="779"/>
      <c r="U339" s="779"/>
      <c r="V339" s="779"/>
      <c r="W339" s="779"/>
      <c r="X339" s="779"/>
      <c r="Y339" s="779"/>
      <c r="Z339" s="779"/>
      <c r="AA339" s="779"/>
      <c r="AB339" s="779"/>
      <c r="AC339" s="779"/>
      <c r="AD339" s="779"/>
      <c r="AE339" s="779"/>
      <c r="AF339" s="779"/>
      <c r="AG339" s="779"/>
      <c r="AH339" s="779"/>
      <c r="AI339" s="779"/>
      <c r="AJ339" s="779"/>
      <c r="AK339" s="779"/>
      <c r="AL339" s="779"/>
      <c r="AM339" s="779"/>
      <c r="AN339" s="779"/>
      <c r="AO339" s="779"/>
      <c r="AP339" s="779"/>
      <c r="AQ339" s="779"/>
      <c r="AR339" s="779"/>
      <c r="AS339" s="779"/>
      <c r="AT339" s="779"/>
      <c r="AU339" s="779"/>
      <c r="AV339" s="779"/>
      <c r="AW339" s="779"/>
      <c r="AX339" s="779"/>
      <c r="AY339" s="779"/>
      <c r="AZ339" s="779"/>
      <c r="BA339" s="779"/>
      <c r="BB339" s="779"/>
      <c r="BC339" s="779"/>
      <c r="BD339" s="779"/>
      <c r="BE339" s="779"/>
      <c r="BF339" s="779"/>
      <c r="BG339" s="779"/>
      <c r="BH339" s="779"/>
      <c r="BI339" s="779"/>
      <c r="BJ339" s="779"/>
      <c r="BK339" s="779"/>
      <c r="BL339" s="779"/>
    </row>
    <row r="340" spans="1:64" ht="15.95" customHeight="1" thickBot="1">
      <c r="A340" s="122"/>
      <c r="B340" s="123"/>
      <c r="C340" s="176"/>
      <c r="D340" s="176"/>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c r="BB340" s="177"/>
      <c r="BC340" s="177"/>
      <c r="BD340" s="177"/>
      <c r="BE340" s="177"/>
      <c r="BF340" s="177"/>
      <c r="BG340" s="177"/>
      <c r="BH340" s="177"/>
      <c r="BI340" s="177"/>
      <c r="BJ340" s="177"/>
      <c r="BK340" s="177"/>
      <c r="BL340" s="177"/>
    </row>
    <row r="341" spans="1:64" ht="15.95" customHeight="1">
      <c r="A341" s="134"/>
      <c r="B341" s="134"/>
      <c r="C341" s="751" t="s">
        <v>3</v>
      </c>
      <c r="D341" s="752"/>
      <c r="E341" s="755" t="s">
        <v>238</v>
      </c>
      <c r="F341" s="756"/>
      <c r="G341" s="756"/>
      <c r="H341" s="756"/>
      <c r="I341" s="756"/>
      <c r="J341" s="756"/>
      <c r="K341" s="756"/>
      <c r="L341" s="757"/>
      <c r="M341" s="761" t="s">
        <v>239</v>
      </c>
      <c r="N341" s="762"/>
      <c r="O341" s="762"/>
      <c r="P341" s="762"/>
      <c r="Q341" s="762"/>
      <c r="R341" s="762"/>
      <c r="S341" s="762"/>
      <c r="T341" s="762"/>
      <c r="U341" s="762"/>
      <c r="V341" s="762"/>
      <c r="W341" s="762"/>
      <c r="X341" s="763"/>
      <c r="Y341" s="761" t="s">
        <v>240</v>
      </c>
      <c r="Z341" s="762"/>
      <c r="AA341" s="762"/>
      <c r="AB341" s="762"/>
      <c r="AC341" s="762"/>
      <c r="AD341" s="762"/>
      <c r="AE341" s="762"/>
      <c r="AF341" s="763"/>
      <c r="AG341" s="745" t="s">
        <v>481</v>
      </c>
      <c r="AH341" s="746"/>
      <c r="AI341" s="746"/>
      <c r="AJ341" s="767"/>
      <c r="AK341" s="745" t="s">
        <v>242</v>
      </c>
      <c r="AL341" s="746"/>
      <c r="AM341" s="746"/>
      <c r="AN341" s="746"/>
      <c r="AO341" s="746"/>
      <c r="AP341" s="746"/>
      <c r="AQ341" s="746"/>
      <c r="AR341" s="746"/>
      <c r="AS341" s="746"/>
      <c r="AT341" s="746"/>
      <c r="AU341" s="746"/>
      <c r="AV341" s="746"/>
      <c r="AW341" s="746"/>
      <c r="AX341" s="746"/>
      <c r="AY341" s="746"/>
      <c r="AZ341" s="746"/>
      <c r="BA341" s="767"/>
      <c r="BB341" s="739" t="s">
        <v>243</v>
      </c>
      <c r="BC341" s="740"/>
      <c r="BD341" s="741"/>
      <c r="BE341" s="745" t="s">
        <v>305</v>
      </c>
      <c r="BF341" s="746"/>
      <c r="BG341" s="746"/>
      <c r="BH341" s="746"/>
      <c r="BI341" s="746"/>
      <c r="BJ341" s="746"/>
      <c r="BK341" s="746"/>
      <c r="BL341" s="747"/>
    </row>
    <row r="342" spans="1:64" ht="15.95" customHeight="1">
      <c r="A342" s="134"/>
      <c r="B342" s="134"/>
      <c r="C342" s="753"/>
      <c r="D342" s="754"/>
      <c r="E342" s="758"/>
      <c r="F342" s="759"/>
      <c r="G342" s="759"/>
      <c r="H342" s="759"/>
      <c r="I342" s="759"/>
      <c r="J342" s="759"/>
      <c r="K342" s="759"/>
      <c r="L342" s="760"/>
      <c r="M342" s="764"/>
      <c r="N342" s="765"/>
      <c r="O342" s="765"/>
      <c r="P342" s="765"/>
      <c r="Q342" s="765"/>
      <c r="R342" s="765"/>
      <c r="S342" s="765"/>
      <c r="T342" s="765"/>
      <c r="U342" s="765"/>
      <c r="V342" s="765"/>
      <c r="W342" s="765"/>
      <c r="X342" s="766"/>
      <c r="Y342" s="764"/>
      <c r="Z342" s="765"/>
      <c r="AA342" s="765"/>
      <c r="AB342" s="765"/>
      <c r="AC342" s="765"/>
      <c r="AD342" s="765"/>
      <c r="AE342" s="765"/>
      <c r="AF342" s="766"/>
      <c r="AG342" s="748"/>
      <c r="AH342" s="749"/>
      <c r="AI342" s="749"/>
      <c r="AJ342" s="768"/>
      <c r="AK342" s="748"/>
      <c r="AL342" s="749"/>
      <c r="AM342" s="749"/>
      <c r="AN342" s="749"/>
      <c r="AO342" s="749"/>
      <c r="AP342" s="749"/>
      <c r="AQ342" s="749"/>
      <c r="AR342" s="749"/>
      <c r="AS342" s="749"/>
      <c r="AT342" s="749"/>
      <c r="AU342" s="749"/>
      <c r="AV342" s="749"/>
      <c r="AW342" s="749"/>
      <c r="AX342" s="749"/>
      <c r="AY342" s="749"/>
      <c r="AZ342" s="749"/>
      <c r="BA342" s="768"/>
      <c r="BB342" s="742"/>
      <c r="BC342" s="743"/>
      <c r="BD342" s="744"/>
      <c r="BE342" s="748"/>
      <c r="BF342" s="749"/>
      <c r="BG342" s="749"/>
      <c r="BH342" s="749"/>
      <c r="BI342" s="749"/>
      <c r="BJ342" s="749"/>
      <c r="BK342" s="749"/>
      <c r="BL342" s="750"/>
    </row>
    <row r="343" spans="1:64" ht="15.95" customHeight="1">
      <c r="A343" s="134"/>
      <c r="B343" s="134"/>
      <c r="C343" s="703" t="str">
        <f>IF(M343="","",COUNT($C$7:D342)+1)</f>
        <v/>
      </c>
      <c r="D343" s="704"/>
      <c r="E343" s="709"/>
      <c r="F343" s="710"/>
      <c r="G343" s="710"/>
      <c r="H343" s="710"/>
      <c r="I343" s="710"/>
      <c r="J343" s="710"/>
      <c r="K343" s="710"/>
      <c r="L343" s="711"/>
      <c r="M343" s="718"/>
      <c r="N343" s="719"/>
      <c r="O343" s="719"/>
      <c r="P343" s="719"/>
      <c r="Q343" s="719"/>
      <c r="R343" s="719"/>
      <c r="S343" s="719"/>
      <c r="T343" s="719"/>
      <c r="U343" s="719"/>
      <c r="V343" s="719"/>
      <c r="W343" s="719"/>
      <c r="X343" s="720"/>
      <c r="Y343" s="670"/>
      <c r="Z343" s="671"/>
      <c r="AA343" s="671"/>
      <c r="AB343" s="671"/>
      <c r="AC343" s="671"/>
      <c r="AD343" s="671"/>
      <c r="AE343" s="671"/>
      <c r="AF343" s="721"/>
      <c r="AG343" s="685" t="str">
        <f t="shared" ref="AG343:AG387" si="10">IF(OR(ISNA(VLOOKUP(AK343,$BQ$42:$BR$223,2,FALSE)),AK343=0,AK343="",AK343="",AK343=" ",AK343="　"),"",VLOOKUP(AK343,$BQ$42:$BR$223,2,FALSE))</f>
        <v/>
      </c>
      <c r="AH343" s="686"/>
      <c r="AI343" s="686"/>
      <c r="AJ343" s="687"/>
      <c r="AK343" s="688"/>
      <c r="AL343" s="689"/>
      <c r="AM343" s="689"/>
      <c r="AN343" s="689"/>
      <c r="AO343" s="689"/>
      <c r="AP343" s="689"/>
      <c r="AQ343" s="689"/>
      <c r="AR343" s="689"/>
      <c r="AS343" s="689"/>
      <c r="AT343" s="689"/>
      <c r="AU343" s="689"/>
      <c r="AV343" s="689"/>
      <c r="AW343" s="689"/>
      <c r="AX343" s="689"/>
      <c r="AY343" s="689"/>
      <c r="AZ343" s="689"/>
      <c r="BA343" s="690"/>
      <c r="BB343" s="667"/>
      <c r="BC343" s="668"/>
      <c r="BD343" s="669"/>
      <c r="BE343" s="670"/>
      <c r="BF343" s="671"/>
      <c r="BG343" s="671"/>
      <c r="BH343" s="671"/>
      <c r="BI343" s="671"/>
      <c r="BJ343" s="671"/>
      <c r="BK343" s="671"/>
      <c r="BL343" s="672"/>
    </row>
    <row r="344" spans="1:64" ht="15.95" customHeight="1">
      <c r="A344" s="134"/>
      <c r="B344" s="134"/>
      <c r="C344" s="705"/>
      <c r="D344" s="706"/>
      <c r="E344" s="712"/>
      <c r="F344" s="713"/>
      <c r="G344" s="713"/>
      <c r="H344" s="713"/>
      <c r="I344" s="713"/>
      <c r="J344" s="713"/>
      <c r="K344" s="713"/>
      <c r="L344" s="714"/>
      <c r="M344" s="679"/>
      <c r="N344" s="680"/>
      <c r="O344" s="680"/>
      <c r="P344" s="680"/>
      <c r="Q344" s="680"/>
      <c r="R344" s="680"/>
      <c r="S344" s="680"/>
      <c r="T344" s="680"/>
      <c r="U344" s="680"/>
      <c r="V344" s="680"/>
      <c r="W344" s="680"/>
      <c r="X344" s="681"/>
      <c r="Y344" s="722"/>
      <c r="Z344" s="723"/>
      <c r="AA344" s="723"/>
      <c r="AB344" s="723"/>
      <c r="AC344" s="723"/>
      <c r="AD344" s="723"/>
      <c r="AE344" s="723"/>
      <c r="AF344" s="724"/>
      <c r="AG344" s="685" t="str">
        <f t="shared" si="10"/>
        <v/>
      </c>
      <c r="AH344" s="686"/>
      <c r="AI344" s="686"/>
      <c r="AJ344" s="687"/>
      <c r="AK344" s="688"/>
      <c r="AL344" s="689"/>
      <c r="AM344" s="689"/>
      <c r="AN344" s="689"/>
      <c r="AO344" s="689"/>
      <c r="AP344" s="689"/>
      <c r="AQ344" s="689"/>
      <c r="AR344" s="689"/>
      <c r="AS344" s="689"/>
      <c r="AT344" s="689"/>
      <c r="AU344" s="689"/>
      <c r="AV344" s="689"/>
      <c r="AW344" s="689"/>
      <c r="AX344" s="689"/>
      <c r="AY344" s="689"/>
      <c r="AZ344" s="689"/>
      <c r="BA344" s="690"/>
      <c r="BB344" s="667"/>
      <c r="BC344" s="668"/>
      <c r="BD344" s="669"/>
      <c r="BE344" s="673"/>
      <c r="BF344" s="674"/>
      <c r="BG344" s="674"/>
      <c r="BH344" s="674"/>
      <c r="BI344" s="674"/>
      <c r="BJ344" s="674"/>
      <c r="BK344" s="674"/>
      <c r="BL344" s="675"/>
    </row>
    <row r="345" spans="1:64" ht="15.95" customHeight="1">
      <c r="A345" s="134"/>
      <c r="B345" s="134"/>
      <c r="C345" s="734"/>
      <c r="D345" s="735"/>
      <c r="E345" s="736"/>
      <c r="F345" s="737"/>
      <c r="G345" s="737"/>
      <c r="H345" s="737"/>
      <c r="I345" s="737"/>
      <c r="J345" s="737"/>
      <c r="K345" s="737"/>
      <c r="L345" s="738"/>
      <c r="M345" s="728"/>
      <c r="N345" s="729"/>
      <c r="O345" s="729"/>
      <c r="P345" s="729"/>
      <c r="Q345" s="729"/>
      <c r="R345" s="729"/>
      <c r="S345" s="729"/>
      <c r="T345" s="729"/>
      <c r="U345" s="729"/>
      <c r="V345" s="729"/>
      <c r="W345" s="729"/>
      <c r="X345" s="730"/>
      <c r="Y345" s="731"/>
      <c r="Z345" s="732"/>
      <c r="AA345" s="732"/>
      <c r="AB345" s="732"/>
      <c r="AC345" s="732"/>
      <c r="AD345" s="732"/>
      <c r="AE345" s="732"/>
      <c r="AF345" s="733"/>
      <c r="AG345" s="685" t="str">
        <f t="shared" si="10"/>
        <v/>
      </c>
      <c r="AH345" s="686"/>
      <c r="AI345" s="686"/>
      <c r="AJ345" s="687"/>
      <c r="AK345" s="688"/>
      <c r="AL345" s="689"/>
      <c r="AM345" s="689"/>
      <c r="AN345" s="689"/>
      <c r="AO345" s="689"/>
      <c r="AP345" s="689"/>
      <c r="AQ345" s="689"/>
      <c r="AR345" s="689"/>
      <c r="AS345" s="689"/>
      <c r="AT345" s="689"/>
      <c r="AU345" s="689"/>
      <c r="AV345" s="689"/>
      <c r="AW345" s="689"/>
      <c r="AX345" s="689"/>
      <c r="AY345" s="689"/>
      <c r="AZ345" s="689"/>
      <c r="BA345" s="690"/>
      <c r="BB345" s="667"/>
      <c r="BC345" s="668"/>
      <c r="BD345" s="669"/>
      <c r="BE345" s="725"/>
      <c r="BF345" s="726"/>
      <c r="BG345" s="726"/>
      <c r="BH345" s="726"/>
      <c r="BI345" s="726"/>
      <c r="BJ345" s="726"/>
      <c r="BK345" s="726"/>
      <c r="BL345" s="727"/>
    </row>
    <row r="346" spans="1:64" ht="15.95" customHeight="1">
      <c r="A346" s="134"/>
      <c r="B346" s="134"/>
      <c r="C346" s="703" t="str">
        <f>IF(M346="","",COUNT($C$7:D345)+1)</f>
        <v/>
      </c>
      <c r="D346" s="704"/>
      <c r="E346" s="709"/>
      <c r="F346" s="710"/>
      <c r="G346" s="710"/>
      <c r="H346" s="710"/>
      <c r="I346" s="710"/>
      <c r="J346" s="710"/>
      <c r="K346" s="710"/>
      <c r="L346" s="711"/>
      <c r="M346" s="718"/>
      <c r="N346" s="719"/>
      <c r="O346" s="719"/>
      <c r="P346" s="719"/>
      <c r="Q346" s="719"/>
      <c r="R346" s="719"/>
      <c r="S346" s="719"/>
      <c r="T346" s="719"/>
      <c r="U346" s="719"/>
      <c r="V346" s="719"/>
      <c r="W346" s="719"/>
      <c r="X346" s="720"/>
      <c r="Y346" s="670"/>
      <c r="Z346" s="671"/>
      <c r="AA346" s="671"/>
      <c r="AB346" s="671"/>
      <c r="AC346" s="671"/>
      <c r="AD346" s="671"/>
      <c r="AE346" s="671"/>
      <c r="AF346" s="721"/>
      <c r="AG346" s="685" t="str">
        <f t="shared" si="10"/>
        <v/>
      </c>
      <c r="AH346" s="686"/>
      <c r="AI346" s="686"/>
      <c r="AJ346" s="687"/>
      <c r="AK346" s="688"/>
      <c r="AL346" s="689"/>
      <c r="AM346" s="689"/>
      <c r="AN346" s="689"/>
      <c r="AO346" s="689"/>
      <c r="AP346" s="689"/>
      <c r="AQ346" s="689"/>
      <c r="AR346" s="689"/>
      <c r="AS346" s="689"/>
      <c r="AT346" s="689"/>
      <c r="AU346" s="689"/>
      <c r="AV346" s="689"/>
      <c r="AW346" s="689"/>
      <c r="AX346" s="689"/>
      <c r="AY346" s="689"/>
      <c r="AZ346" s="689"/>
      <c r="BA346" s="690"/>
      <c r="BB346" s="667"/>
      <c r="BC346" s="668"/>
      <c r="BD346" s="669"/>
      <c r="BE346" s="670"/>
      <c r="BF346" s="671"/>
      <c r="BG346" s="671"/>
      <c r="BH346" s="671"/>
      <c r="BI346" s="671"/>
      <c r="BJ346" s="671"/>
      <c r="BK346" s="671"/>
      <c r="BL346" s="672"/>
    </row>
    <row r="347" spans="1:64" ht="15.95" customHeight="1">
      <c r="A347" s="134"/>
      <c r="B347" s="134"/>
      <c r="C347" s="705"/>
      <c r="D347" s="706"/>
      <c r="E347" s="712"/>
      <c r="F347" s="713"/>
      <c r="G347" s="713"/>
      <c r="H347" s="713"/>
      <c r="I347" s="713"/>
      <c r="J347" s="713"/>
      <c r="K347" s="713"/>
      <c r="L347" s="714"/>
      <c r="M347" s="679"/>
      <c r="N347" s="680"/>
      <c r="O347" s="680"/>
      <c r="P347" s="680"/>
      <c r="Q347" s="680"/>
      <c r="R347" s="680"/>
      <c r="S347" s="680"/>
      <c r="T347" s="680"/>
      <c r="U347" s="680"/>
      <c r="V347" s="680"/>
      <c r="W347" s="680"/>
      <c r="X347" s="681"/>
      <c r="Y347" s="722"/>
      <c r="Z347" s="723"/>
      <c r="AA347" s="723"/>
      <c r="AB347" s="723"/>
      <c r="AC347" s="723"/>
      <c r="AD347" s="723"/>
      <c r="AE347" s="723"/>
      <c r="AF347" s="724"/>
      <c r="AG347" s="685" t="str">
        <f t="shared" si="10"/>
        <v/>
      </c>
      <c r="AH347" s="686"/>
      <c r="AI347" s="686"/>
      <c r="AJ347" s="687"/>
      <c r="AK347" s="688"/>
      <c r="AL347" s="689"/>
      <c r="AM347" s="689"/>
      <c r="AN347" s="689"/>
      <c r="AO347" s="689"/>
      <c r="AP347" s="689"/>
      <c r="AQ347" s="689"/>
      <c r="AR347" s="689"/>
      <c r="AS347" s="689"/>
      <c r="AT347" s="689"/>
      <c r="AU347" s="689"/>
      <c r="AV347" s="689"/>
      <c r="AW347" s="689"/>
      <c r="AX347" s="689"/>
      <c r="AY347" s="689"/>
      <c r="AZ347" s="689"/>
      <c r="BA347" s="690"/>
      <c r="BB347" s="667"/>
      <c r="BC347" s="668"/>
      <c r="BD347" s="669"/>
      <c r="BE347" s="673"/>
      <c r="BF347" s="674"/>
      <c r="BG347" s="674"/>
      <c r="BH347" s="674"/>
      <c r="BI347" s="674"/>
      <c r="BJ347" s="674"/>
      <c r="BK347" s="674"/>
      <c r="BL347" s="675"/>
    </row>
    <row r="348" spans="1:64" ht="15.95" customHeight="1">
      <c r="A348" s="134"/>
      <c r="B348" s="134"/>
      <c r="C348" s="734"/>
      <c r="D348" s="735"/>
      <c r="E348" s="736"/>
      <c r="F348" s="737"/>
      <c r="G348" s="737"/>
      <c r="H348" s="737"/>
      <c r="I348" s="737"/>
      <c r="J348" s="737"/>
      <c r="K348" s="737"/>
      <c r="L348" s="738"/>
      <c r="M348" s="728"/>
      <c r="N348" s="729"/>
      <c r="O348" s="729"/>
      <c r="P348" s="729"/>
      <c r="Q348" s="729"/>
      <c r="R348" s="729"/>
      <c r="S348" s="729"/>
      <c r="T348" s="729"/>
      <c r="U348" s="729"/>
      <c r="V348" s="729"/>
      <c r="W348" s="729"/>
      <c r="X348" s="730"/>
      <c r="Y348" s="731"/>
      <c r="Z348" s="732"/>
      <c r="AA348" s="732"/>
      <c r="AB348" s="732"/>
      <c r="AC348" s="732"/>
      <c r="AD348" s="732"/>
      <c r="AE348" s="732"/>
      <c r="AF348" s="733"/>
      <c r="AG348" s="685" t="str">
        <f t="shared" si="10"/>
        <v/>
      </c>
      <c r="AH348" s="686"/>
      <c r="AI348" s="686"/>
      <c r="AJ348" s="687"/>
      <c r="AK348" s="688"/>
      <c r="AL348" s="689"/>
      <c r="AM348" s="689"/>
      <c r="AN348" s="689"/>
      <c r="AO348" s="689"/>
      <c r="AP348" s="689"/>
      <c r="AQ348" s="689"/>
      <c r="AR348" s="689"/>
      <c r="AS348" s="689"/>
      <c r="AT348" s="689"/>
      <c r="AU348" s="689"/>
      <c r="AV348" s="689"/>
      <c r="AW348" s="689"/>
      <c r="AX348" s="689"/>
      <c r="AY348" s="689"/>
      <c r="AZ348" s="689"/>
      <c r="BA348" s="690"/>
      <c r="BB348" s="667"/>
      <c r="BC348" s="668"/>
      <c r="BD348" s="669"/>
      <c r="BE348" s="725"/>
      <c r="BF348" s="726"/>
      <c r="BG348" s="726"/>
      <c r="BH348" s="726"/>
      <c r="BI348" s="726"/>
      <c r="BJ348" s="726"/>
      <c r="BK348" s="726"/>
      <c r="BL348" s="727"/>
    </row>
    <row r="349" spans="1:64" ht="15.95" customHeight="1">
      <c r="A349" s="134"/>
      <c r="B349" s="134"/>
      <c r="C349" s="703" t="str">
        <f>IF(M349="","",COUNT($C$7:D348)+1)</f>
        <v/>
      </c>
      <c r="D349" s="704"/>
      <c r="E349" s="709"/>
      <c r="F349" s="710"/>
      <c r="G349" s="710"/>
      <c r="H349" s="710"/>
      <c r="I349" s="710"/>
      <c r="J349" s="710"/>
      <c r="K349" s="710"/>
      <c r="L349" s="711"/>
      <c r="M349" s="718"/>
      <c r="N349" s="719"/>
      <c r="O349" s="719"/>
      <c r="P349" s="719"/>
      <c r="Q349" s="719"/>
      <c r="R349" s="719"/>
      <c r="S349" s="719"/>
      <c r="T349" s="719"/>
      <c r="U349" s="719"/>
      <c r="V349" s="719"/>
      <c r="W349" s="719"/>
      <c r="X349" s="720"/>
      <c r="Y349" s="670"/>
      <c r="Z349" s="671"/>
      <c r="AA349" s="671"/>
      <c r="AB349" s="671"/>
      <c r="AC349" s="671"/>
      <c r="AD349" s="671"/>
      <c r="AE349" s="671"/>
      <c r="AF349" s="721"/>
      <c r="AG349" s="685" t="str">
        <f t="shared" si="10"/>
        <v/>
      </c>
      <c r="AH349" s="686"/>
      <c r="AI349" s="686"/>
      <c r="AJ349" s="687"/>
      <c r="AK349" s="688"/>
      <c r="AL349" s="689"/>
      <c r="AM349" s="689"/>
      <c r="AN349" s="689"/>
      <c r="AO349" s="689"/>
      <c r="AP349" s="689"/>
      <c r="AQ349" s="689"/>
      <c r="AR349" s="689"/>
      <c r="AS349" s="689"/>
      <c r="AT349" s="689"/>
      <c r="AU349" s="689"/>
      <c r="AV349" s="689"/>
      <c r="AW349" s="689"/>
      <c r="AX349" s="689"/>
      <c r="AY349" s="689"/>
      <c r="AZ349" s="689"/>
      <c r="BA349" s="690"/>
      <c r="BB349" s="667"/>
      <c r="BC349" s="668"/>
      <c r="BD349" s="669"/>
      <c r="BE349" s="670"/>
      <c r="BF349" s="671"/>
      <c r="BG349" s="671"/>
      <c r="BH349" s="671"/>
      <c r="BI349" s="671"/>
      <c r="BJ349" s="671"/>
      <c r="BK349" s="671"/>
      <c r="BL349" s="672"/>
    </row>
    <row r="350" spans="1:64" ht="15.95" customHeight="1">
      <c r="A350" s="134"/>
      <c r="B350" s="134"/>
      <c r="C350" s="705"/>
      <c r="D350" s="706"/>
      <c r="E350" s="712"/>
      <c r="F350" s="713"/>
      <c r="G350" s="713"/>
      <c r="H350" s="713"/>
      <c r="I350" s="713"/>
      <c r="J350" s="713"/>
      <c r="K350" s="713"/>
      <c r="L350" s="714"/>
      <c r="M350" s="679"/>
      <c r="N350" s="680"/>
      <c r="O350" s="680"/>
      <c r="P350" s="680"/>
      <c r="Q350" s="680"/>
      <c r="R350" s="680"/>
      <c r="S350" s="680"/>
      <c r="T350" s="680"/>
      <c r="U350" s="680"/>
      <c r="V350" s="680"/>
      <c r="W350" s="680"/>
      <c r="X350" s="681"/>
      <c r="Y350" s="722"/>
      <c r="Z350" s="723"/>
      <c r="AA350" s="723"/>
      <c r="AB350" s="723"/>
      <c r="AC350" s="723"/>
      <c r="AD350" s="723"/>
      <c r="AE350" s="723"/>
      <c r="AF350" s="724"/>
      <c r="AG350" s="685" t="str">
        <f t="shared" si="10"/>
        <v/>
      </c>
      <c r="AH350" s="686"/>
      <c r="AI350" s="686"/>
      <c r="AJ350" s="687"/>
      <c r="AK350" s="688"/>
      <c r="AL350" s="689"/>
      <c r="AM350" s="689"/>
      <c r="AN350" s="689"/>
      <c r="AO350" s="689"/>
      <c r="AP350" s="689"/>
      <c r="AQ350" s="689"/>
      <c r="AR350" s="689"/>
      <c r="AS350" s="689"/>
      <c r="AT350" s="689"/>
      <c r="AU350" s="689"/>
      <c r="AV350" s="689"/>
      <c r="AW350" s="689"/>
      <c r="AX350" s="689"/>
      <c r="AY350" s="689"/>
      <c r="AZ350" s="689"/>
      <c r="BA350" s="690"/>
      <c r="BB350" s="667"/>
      <c r="BC350" s="668"/>
      <c r="BD350" s="669"/>
      <c r="BE350" s="673"/>
      <c r="BF350" s="674"/>
      <c r="BG350" s="674"/>
      <c r="BH350" s="674"/>
      <c r="BI350" s="674"/>
      <c r="BJ350" s="674"/>
      <c r="BK350" s="674"/>
      <c r="BL350" s="675"/>
    </row>
    <row r="351" spans="1:64" ht="15.95" customHeight="1">
      <c r="A351" s="134"/>
      <c r="B351" s="134"/>
      <c r="C351" s="734"/>
      <c r="D351" s="735"/>
      <c r="E351" s="736"/>
      <c r="F351" s="737"/>
      <c r="G351" s="737"/>
      <c r="H351" s="737"/>
      <c r="I351" s="737"/>
      <c r="J351" s="737"/>
      <c r="K351" s="737"/>
      <c r="L351" s="738"/>
      <c r="M351" s="728"/>
      <c r="N351" s="729"/>
      <c r="O351" s="729"/>
      <c r="P351" s="729"/>
      <c r="Q351" s="729"/>
      <c r="R351" s="729"/>
      <c r="S351" s="729"/>
      <c r="T351" s="729"/>
      <c r="U351" s="729"/>
      <c r="V351" s="729"/>
      <c r="W351" s="729"/>
      <c r="X351" s="730"/>
      <c r="Y351" s="731"/>
      <c r="Z351" s="732"/>
      <c r="AA351" s="732"/>
      <c r="AB351" s="732"/>
      <c r="AC351" s="732"/>
      <c r="AD351" s="732"/>
      <c r="AE351" s="732"/>
      <c r="AF351" s="733"/>
      <c r="AG351" s="685" t="str">
        <f t="shared" si="10"/>
        <v/>
      </c>
      <c r="AH351" s="686"/>
      <c r="AI351" s="686"/>
      <c r="AJ351" s="687"/>
      <c r="AK351" s="688"/>
      <c r="AL351" s="689"/>
      <c r="AM351" s="689"/>
      <c r="AN351" s="689"/>
      <c r="AO351" s="689"/>
      <c r="AP351" s="689"/>
      <c r="AQ351" s="689"/>
      <c r="AR351" s="689"/>
      <c r="AS351" s="689"/>
      <c r="AT351" s="689"/>
      <c r="AU351" s="689"/>
      <c r="AV351" s="689"/>
      <c r="AW351" s="689"/>
      <c r="AX351" s="689"/>
      <c r="AY351" s="689"/>
      <c r="AZ351" s="689"/>
      <c r="BA351" s="690"/>
      <c r="BB351" s="667"/>
      <c r="BC351" s="668"/>
      <c r="BD351" s="669"/>
      <c r="BE351" s="725"/>
      <c r="BF351" s="726"/>
      <c r="BG351" s="726"/>
      <c r="BH351" s="726"/>
      <c r="BI351" s="726"/>
      <c r="BJ351" s="726"/>
      <c r="BK351" s="726"/>
      <c r="BL351" s="727"/>
    </row>
    <row r="352" spans="1:64" ht="15.95" customHeight="1">
      <c r="A352" s="134"/>
      <c r="B352" s="134"/>
      <c r="C352" s="703" t="str">
        <f>IF(M352="","",COUNT($C$7:D351)+1)</f>
        <v/>
      </c>
      <c r="D352" s="704"/>
      <c r="E352" s="709"/>
      <c r="F352" s="710"/>
      <c r="G352" s="710"/>
      <c r="H352" s="710"/>
      <c r="I352" s="710"/>
      <c r="J352" s="710"/>
      <c r="K352" s="710"/>
      <c r="L352" s="711"/>
      <c r="M352" s="718"/>
      <c r="N352" s="719"/>
      <c r="O352" s="719"/>
      <c r="P352" s="719"/>
      <c r="Q352" s="719"/>
      <c r="R352" s="719"/>
      <c r="S352" s="719"/>
      <c r="T352" s="719"/>
      <c r="U352" s="719"/>
      <c r="V352" s="719"/>
      <c r="W352" s="719"/>
      <c r="X352" s="720"/>
      <c r="Y352" s="670"/>
      <c r="Z352" s="671"/>
      <c r="AA352" s="671"/>
      <c r="AB352" s="671"/>
      <c r="AC352" s="671"/>
      <c r="AD352" s="671"/>
      <c r="AE352" s="671"/>
      <c r="AF352" s="721"/>
      <c r="AG352" s="685" t="str">
        <f t="shared" si="10"/>
        <v/>
      </c>
      <c r="AH352" s="686"/>
      <c r="AI352" s="686"/>
      <c r="AJ352" s="687"/>
      <c r="AK352" s="688"/>
      <c r="AL352" s="689"/>
      <c r="AM352" s="689"/>
      <c r="AN352" s="689"/>
      <c r="AO352" s="689"/>
      <c r="AP352" s="689"/>
      <c r="AQ352" s="689"/>
      <c r="AR352" s="689"/>
      <c r="AS352" s="689"/>
      <c r="AT352" s="689"/>
      <c r="AU352" s="689"/>
      <c r="AV352" s="689"/>
      <c r="AW352" s="689"/>
      <c r="AX352" s="689"/>
      <c r="AY352" s="689"/>
      <c r="AZ352" s="689"/>
      <c r="BA352" s="690"/>
      <c r="BB352" s="667"/>
      <c r="BC352" s="668"/>
      <c r="BD352" s="669"/>
      <c r="BE352" s="670"/>
      <c r="BF352" s="671"/>
      <c r="BG352" s="671"/>
      <c r="BH352" s="671"/>
      <c r="BI352" s="671"/>
      <c r="BJ352" s="671"/>
      <c r="BK352" s="671"/>
      <c r="BL352" s="672"/>
    </row>
    <row r="353" spans="1:64" ht="15.95" customHeight="1">
      <c r="A353" s="134"/>
      <c r="B353" s="134"/>
      <c r="C353" s="705"/>
      <c r="D353" s="706"/>
      <c r="E353" s="712"/>
      <c r="F353" s="713"/>
      <c r="G353" s="713"/>
      <c r="H353" s="713"/>
      <c r="I353" s="713"/>
      <c r="J353" s="713"/>
      <c r="K353" s="713"/>
      <c r="L353" s="714"/>
      <c r="M353" s="679"/>
      <c r="N353" s="680"/>
      <c r="O353" s="680"/>
      <c r="P353" s="680"/>
      <c r="Q353" s="680"/>
      <c r="R353" s="680"/>
      <c r="S353" s="680"/>
      <c r="T353" s="680"/>
      <c r="U353" s="680"/>
      <c r="V353" s="680"/>
      <c r="W353" s="680"/>
      <c r="X353" s="681"/>
      <c r="Y353" s="722"/>
      <c r="Z353" s="723"/>
      <c r="AA353" s="723"/>
      <c r="AB353" s="723"/>
      <c r="AC353" s="723"/>
      <c r="AD353" s="723"/>
      <c r="AE353" s="723"/>
      <c r="AF353" s="724"/>
      <c r="AG353" s="685" t="str">
        <f t="shared" si="10"/>
        <v/>
      </c>
      <c r="AH353" s="686"/>
      <c r="AI353" s="686"/>
      <c r="AJ353" s="687"/>
      <c r="AK353" s="688"/>
      <c r="AL353" s="689"/>
      <c r="AM353" s="689"/>
      <c r="AN353" s="689"/>
      <c r="AO353" s="689"/>
      <c r="AP353" s="689"/>
      <c r="AQ353" s="689"/>
      <c r="AR353" s="689"/>
      <c r="AS353" s="689"/>
      <c r="AT353" s="689"/>
      <c r="AU353" s="689"/>
      <c r="AV353" s="689"/>
      <c r="AW353" s="689"/>
      <c r="AX353" s="689"/>
      <c r="AY353" s="689"/>
      <c r="AZ353" s="689"/>
      <c r="BA353" s="690"/>
      <c r="BB353" s="667"/>
      <c r="BC353" s="668"/>
      <c r="BD353" s="669"/>
      <c r="BE353" s="673"/>
      <c r="BF353" s="674"/>
      <c r="BG353" s="674"/>
      <c r="BH353" s="674"/>
      <c r="BI353" s="674"/>
      <c r="BJ353" s="674"/>
      <c r="BK353" s="674"/>
      <c r="BL353" s="675"/>
    </row>
    <row r="354" spans="1:64" ht="15.95" customHeight="1">
      <c r="A354" s="134"/>
      <c r="B354" s="134"/>
      <c r="C354" s="734"/>
      <c r="D354" s="735"/>
      <c r="E354" s="736"/>
      <c r="F354" s="737"/>
      <c r="G354" s="737"/>
      <c r="H354" s="737"/>
      <c r="I354" s="737"/>
      <c r="J354" s="737"/>
      <c r="K354" s="737"/>
      <c r="L354" s="738"/>
      <c r="M354" s="728"/>
      <c r="N354" s="729"/>
      <c r="O354" s="729"/>
      <c r="P354" s="729"/>
      <c r="Q354" s="729"/>
      <c r="R354" s="729"/>
      <c r="S354" s="729"/>
      <c r="T354" s="729"/>
      <c r="U354" s="729"/>
      <c r="V354" s="729"/>
      <c r="W354" s="729"/>
      <c r="X354" s="730"/>
      <c r="Y354" s="731"/>
      <c r="Z354" s="732"/>
      <c r="AA354" s="732"/>
      <c r="AB354" s="732"/>
      <c r="AC354" s="732"/>
      <c r="AD354" s="732"/>
      <c r="AE354" s="732"/>
      <c r="AF354" s="733"/>
      <c r="AG354" s="685" t="str">
        <f t="shared" si="10"/>
        <v/>
      </c>
      <c r="AH354" s="686"/>
      <c r="AI354" s="686"/>
      <c r="AJ354" s="687"/>
      <c r="AK354" s="688"/>
      <c r="AL354" s="689"/>
      <c r="AM354" s="689"/>
      <c r="AN354" s="689"/>
      <c r="AO354" s="689"/>
      <c r="AP354" s="689"/>
      <c r="AQ354" s="689"/>
      <c r="AR354" s="689"/>
      <c r="AS354" s="689"/>
      <c r="AT354" s="689"/>
      <c r="AU354" s="689"/>
      <c r="AV354" s="689"/>
      <c r="AW354" s="689"/>
      <c r="AX354" s="689"/>
      <c r="AY354" s="689"/>
      <c r="AZ354" s="689"/>
      <c r="BA354" s="690"/>
      <c r="BB354" s="667"/>
      <c r="BC354" s="668"/>
      <c r="BD354" s="669"/>
      <c r="BE354" s="725"/>
      <c r="BF354" s="726"/>
      <c r="BG354" s="726"/>
      <c r="BH354" s="726"/>
      <c r="BI354" s="726"/>
      <c r="BJ354" s="726"/>
      <c r="BK354" s="726"/>
      <c r="BL354" s="727"/>
    </row>
    <row r="355" spans="1:64" ht="15.95" customHeight="1">
      <c r="A355" s="134"/>
      <c r="B355" s="134"/>
      <c r="C355" s="703" t="str">
        <f>IF(M355="","",COUNT($C$7:D354)+1)</f>
        <v/>
      </c>
      <c r="D355" s="704"/>
      <c r="E355" s="709"/>
      <c r="F355" s="710"/>
      <c r="G355" s="710"/>
      <c r="H355" s="710"/>
      <c r="I355" s="710"/>
      <c r="J355" s="710"/>
      <c r="K355" s="710"/>
      <c r="L355" s="711"/>
      <c r="M355" s="718"/>
      <c r="N355" s="719"/>
      <c r="O355" s="719"/>
      <c r="P355" s="719"/>
      <c r="Q355" s="719"/>
      <c r="R355" s="719"/>
      <c r="S355" s="719"/>
      <c r="T355" s="719"/>
      <c r="U355" s="719"/>
      <c r="V355" s="719"/>
      <c r="W355" s="719"/>
      <c r="X355" s="720"/>
      <c r="Y355" s="670"/>
      <c r="Z355" s="671"/>
      <c r="AA355" s="671"/>
      <c r="AB355" s="671"/>
      <c r="AC355" s="671"/>
      <c r="AD355" s="671"/>
      <c r="AE355" s="671"/>
      <c r="AF355" s="721"/>
      <c r="AG355" s="685" t="str">
        <f t="shared" si="10"/>
        <v/>
      </c>
      <c r="AH355" s="686"/>
      <c r="AI355" s="686"/>
      <c r="AJ355" s="687"/>
      <c r="AK355" s="688"/>
      <c r="AL355" s="689"/>
      <c r="AM355" s="689"/>
      <c r="AN355" s="689"/>
      <c r="AO355" s="689"/>
      <c r="AP355" s="689"/>
      <c r="AQ355" s="689"/>
      <c r="AR355" s="689"/>
      <c r="AS355" s="689"/>
      <c r="AT355" s="689"/>
      <c r="AU355" s="689"/>
      <c r="AV355" s="689"/>
      <c r="AW355" s="689"/>
      <c r="AX355" s="689"/>
      <c r="AY355" s="689"/>
      <c r="AZ355" s="689"/>
      <c r="BA355" s="690"/>
      <c r="BB355" s="667"/>
      <c r="BC355" s="668"/>
      <c r="BD355" s="669"/>
      <c r="BE355" s="670"/>
      <c r="BF355" s="671"/>
      <c r="BG355" s="671"/>
      <c r="BH355" s="671"/>
      <c r="BI355" s="671"/>
      <c r="BJ355" s="671"/>
      <c r="BK355" s="671"/>
      <c r="BL355" s="672"/>
    </row>
    <row r="356" spans="1:64" ht="15.95" customHeight="1">
      <c r="A356" s="134"/>
      <c r="B356" s="134"/>
      <c r="C356" s="705"/>
      <c r="D356" s="706"/>
      <c r="E356" s="712"/>
      <c r="F356" s="713"/>
      <c r="G356" s="713"/>
      <c r="H356" s="713"/>
      <c r="I356" s="713"/>
      <c r="J356" s="713"/>
      <c r="K356" s="713"/>
      <c r="L356" s="714"/>
      <c r="M356" s="679"/>
      <c r="N356" s="680"/>
      <c r="O356" s="680"/>
      <c r="P356" s="680"/>
      <c r="Q356" s="680"/>
      <c r="R356" s="680"/>
      <c r="S356" s="680"/>
      <c r="T356" s="680"/>
      <c r="U356" s="680"/>
      <c r="V356" s="680"/>
      <c r="W356" s="680"/>
      <c r="X356" s="681"/>
      <c r="Y356" s="722"/>
      <c r="Z356" s="723"/>
      <c r="AA356" s="723"/>
      <c r="AB356" s="723"/>
      <c r="AC356" s="723"/>
      <c r="AD356" s="723"/>
      <c r="AE356" s="723"/>
      <c r="AF356" s="724"/>
      <c r="AG356" s="685" t="str">
        <f t="shared" si="10"/>
        <v/>
      </c>
      <c r="AH356" s="686"/>
      <c r="AI356" s="686"/>
      <c r="AJ356" s="687"/>
      <c r="AK356" s="688"/>
      <c r="AL356" s="689"/>
      <c r="AM356" s="689"/>
      <c r="AN356" s="689"/>
      <c r="AO356" s="689"/>
      <c r="AP356" s="689"/>
      <c r="AQ356" s="689"/>
      <c r="AR356" s="689"/>
      <c r="AS356" s="689"/>
      <c r="AT356" s="689"/>
      <c r="AU356" s="689"/>
      <c r="AV356" s="689"/>
      <c r="AW356" s="689"/>
      <c r="AX356" s="689"/>
      <c r="AY356" s="689"/>
      <c r="AZ356" s="689"/>
      <c r="BA356" s="690"/>
      <c r="BB356" s="667"/>
      <c r="BC356" s="668"/>
      <c r="BD356" s="669"/>
      <c r="BE356" s="673"/>
      <c r="BF356" s="674"/>
      <c r="BG356" s="674"/>
      <c r="BH356" s="674"/>
      <c r="BI356" s="674"/>
      <c r="BJ356" s="674"/>
      <c r="BK356" s="674"/>
      <c r="BL356" s="675"/>
    </row>
    <row r="357" spans="1:64" ht="15.95" customHeight="1">
      <c r="A357" s="134"/>
      <c r="B357" s="134"/>
      <c r="C357" s="734"/>
      <c r="D357" s="735"/>
      <c r="E357" s="736"/>
      <c r="F357" s="737"/>
      <c r="G357" s="737"/>
      <c r="H357" s="737"/>
      <c r="I357" s="737"/>
      <c r="J357" s="737"/>
      <c r="K357" s="737"/>
      <c r="L357" s="738"/>
      <c r="M357" s="728"/>
      <c r="N357" s="729"/>
      <c r="O357" s="729"/>
      <c r="P357" s="729"/>
      <c r="Q357" s="729"/>
      <c r="R357" s="729"/>
      <c r="S357" s="729"/>
      <c r="T357" s="729"/>
      <c r="U357" s="729"/>
      <c r="V357" s="729"/>
      <c r="W357" s="729"/>
      <c r="X357" s="730"/>
      <c r="Y357" s="731"/>
      <c r="Z357" s="732"/>
      <c r="AA357" s="732"/>
      <c r="AB357" s="732"/>
      <c r="AC357" s="732"/>
      <c r="AD357" s="732"/>
      <c r="AE357" s="732"/>
      <c r="AF357" s="733"/>
      <c r="AG357" s="685" t="str">
        <f t="shared" si="10"/>
        <v/>
      </c>
      <c r="AH357" s="686"/>
      <c r="AI357" s="686"/>
      <c r="AJ357" s="687"/>
      <c r="AK357" s="688"/>
      <c r="AL357" s="689"/>
      <c r="AM357" s="689"/>
      <c r="AN357" s="689"/>
      <c r="AO357" s="689"/>
      <c r="AP357" s="689"/>
      <c r="AQ357" s="689"/>
      <c r="AR357" s="689"/>
      <c r="AS357" s="689"/>
      <c r="AT357" s="689"/>
      <c r="AU357" s="689"/>
      <c r="AV357" s="689"/>
      <c r="AW357" s="689"/>
      <c r="AX357" s="689"/>
      <c r="AY357" s="689"/>
      <c r="AZ357" s="689"/>
      <c r="BA357" s="690"/>
      <c r="BB357" s="667"/>
      <c r="BC357" s="668"/>
      <c r="BD357" s="669"/>
      <c r="BE357" s="725"/>
      <c r="BF357" s="726"/>
      <c r="BG357" s="726"/>
      <c r="BH357" s="726"/>
      <c r="BI357" s="726"/>
      <c r="BJ357" s="726"/>
      <c r="BK357" s="726"/>
      <c r="BL357" s="727"/>
    </row>
    <row r="358" spans="1:64" ht="15.95" customHeight="1">
      <c r="A358" s="134"/>
      <c r="B358" s="134"/>
      <c r="C358" s="703" t="str">
        <f>IF(M358="","",COUNT($C$7:D357)+1)</f>
        <v/>
      </c>
      <c r="D358" s="704"/>
      <c r="E358" s="709"/>
      <c r="F358" s="710"/>
      <c r="G358" s="710"/>
      <c r="H358" s="710"/>
      <c r="I358" s="710"/>
      <c r="J358" s="710"/>
      <c r="K358" s="710"/>
      <c r="L358" s="711"/>
      <c r="M358" s="718"/>
      <c r="N358" s="719"/>
      <c r="O358" s="719"/>
      <c r="P358" s="719"/>
      <c r="Q358" s="719"/>
      <c r="R358" s="719"/>
      <c r="S358" s="719"/>
      <c r="T358" s="719"/>
      <c r="U358" s="719"/>
      <c r="V358" s="719"/>
      <c r="W358" s="719"/>
      <c r="X358" s="720"/>
      <c r="Y358" s="670"/>
      <c r="Z358" s="671"/>
      <c r="AA358" s="671"/>
      <c r="AB358" s="671"/>
      <c r="AC358" s="671"/>
      <c r="AD358" s="671"/>
      <c r="AE358" s="671"/>
      <c r="AF358" s="721"/>
      <c r="AG358" s="685" t="str">
        <f t="shared" si="10"/>
        <v/>
      </c>
      <c r="AH358" s="686"/>
      <c r="AI358" s="686"/>
      <c r="AJ358" s="687"/>
      <c r="AK358" s="688"/>
      <c r="AL358" s="689"/>
      <c r="AM358" s="689"/>
      <c r="AN358" s="689"/>
      <c r="AO358" s="689"/>
      <c r="AP358" s="689"/>
      <c r="AQ358" s="689"/>
      <c r="AR358" s="689"/>
      <c r="AS358" s="689"/>
      <c r="AT358" s="689"/>
      <c r="AU358" s="689"/>
      <c r="AV358" s="689"/>
      <c r="AW358" s="689"/>
      <c r="AX358" s="689"/>
      <c r="AY358" s="689"/>
      <c r="AZ358" s="689"/>
      <c r="BA358" s="690"/>
      <c r="BB358" s="667"/>
      <c r="BC358" s="668"/>
      <c r="BD358" s="669"/>
      <c r="BE358" s="670"/>
      <c r="BF358" s="671"/>
      <c r="BG358" s="671"/>
      <c r="BH358" s="671"/>
      <c r="BI358" s="671"/>
      <c r="BJ358" s="671"/>
      <c r="BK358" s="671"/>
      <c r="BL358" s="672"/>
    </row>
    <row r="359" spans="1:64" ht="15.95" customHeight="1">
      <c r="A359" s="134"/>
      <c r="B359" s="134"/>
      <c r="C359" s="705"/>
      <c r="D359" s="706"/>
      <c r="E359" s="712"/>
      <c r="F359" s="713"/>
      <c r="G359" s="713"/>
      <c r="H359" s="713"/>
      <c r="I359" s="713"/>
      <c r="J359" s="713"/>
      <c r="K359" s="713"/>
      <c r="L359" s="714"/>
      <c r="M359" s="679"/>
      <c r="N359" s="680"/>
      <c r="O359" s="680"/>
      <c r="P359" s="680"/>
      <c r="Q359" s="680"/>
      <c r="R359" s="680"/>
      <c r="S359" s="680"/>
      <c r="T359" s="680"/>
      <c r="U359" s="680"/>
      <c r="V359" s="680"/>
      <c r="W359" s="680"/>
      <c r="X359" s="681"/>
      <c r="Y359" s="722"/>
      <c r="Z359" s="723"/>
      <c r="AA359" s="723"/>
      <c r="AB359" s="723"/>
      <c r="AC359" s="723"/>
      <c r="AD359" s="723"/>
      <c r="AE359" s="723"/>
      <c r="AF359" s="724"/>
      <c r="AG359" s="685" t="str">
        <f t="shared" si="10"/>
        <v/>
      </c>
      <c r="AH359" s="686"/>
      <c r="AI359" s="686"/>
      <c r="AJ359" s="687"/>
      <c r="AK359" s="688"/>
      <c r="AL359" s="689"/>
      <c r="AM359" s="689"/>
      <c r="AN359" s="689"/>
      <c r="AO359" s="689"/>
      <c r="AP359" s="689"/>
      <c r="AQ359" s="689"/>
      <c r="AR359" s="689"/>
      <c r="AS359" s="689"/>
      <c r="AT359" s="689"/>
      <c r="AU359" s="689"/>
      <c r="AV359" s="689"/>
      <c r="AW359" s="689"/>
      <c r="AX359" s="689"/>
      <c r="AY359" s="689"/>
      <c r="AZ359" s="689"/>
      <c r="BA359" s="690"/>
      <c r="BB359" s="667"/>
      <c r="BC359" s="668"/>
      <c r="BD359" s="669"/>
      <c r="BE359" s="673"/>
      <c r="BF359" s="674"/>
      <c r="BG359" s="674"/>
      <c r="BH359" s="674"/>
      <c r="BI359" s="674"/>
      <c r="BJ359" s="674"/>
      <c r="BK359" s="674"/>
      <c r="BL359" s="675"/>
    </row>
    <row r="360" spans="1:64" ht="15.95" customHeight="1">
      <c r="A360" s="134"/>
      <c r="B360" s="134"/>
      <c r="C360" s="734"/>
      <c r="D360" s="735"/>
      <c r="E360" s="736"/>
      <c r="F360" s="737"/>
      <c r="G360" s="737"/>
      <c r="H360" s="737"/>
      <c r="I360" s="737"/>
      <c r="J360" s="737"/>
      <c r="K360" s="737"/>
      <c r="L360" s="738"/>
      <c r="M360" s="728"/>
      <c r="N360" s="729"/>
      <c r="O360" s="729"/>
      <c r="P360" s="729"/>
      <c r="Q360" s="729"/>
      <c r="R360" s="729"/>
      <c r="S360" s="729"/>
      <c r="T360" s="729"/>
      <c r="U360" s="729"/>
      <c r="V360" s="729"/>
      <c r="W360" s="729"/>
      <c r="X360" s="730"/>
      <c r="Y360" s="731"/>
      <c r="Z360" s="732"/>
      <c r="AA360" s="732"/>
      <c r="AB360" s="732"/>
      <c r="AC360" s="732"/>
      <c r="AD360" s="732"/>
      <c r="AE360" s="732"/>
      <c r="AF360" s="733"/>
      <c r="AG360" s="685" t="str">
        <f t="shared" si="10"/>
        <v/>
      </c>
      <c r="AH360" s="686"/>
      <c r="AI360" s="686"/>
      <c r="AJ360" s="687"/>
      <c r="AK360" s="688"/>
      <c r="AL360" s="689"/>
      <c r="AM360" s="689"/>
      <c r="AN360" s="689"/>
      <c r="AO360" s="689"/>
      <c r="AP360" s="689"/>
      <c r="AQ360" s="689"/>
      <c r="AR360" s="689"/>
      <c r="AS360" s="689"/>
      <c r="AT360" s="689"/>
      <c r="AU360" s="689"/>
      <c r="AV360" s="689"/>
      <c r="AW360" s="689"/>
      <c r="AX360" s="689"/>
      <c r="AY360" s="689"/>
      <c r="AZ360" s="689"/>
      <c r="BA360" s="690"/>
      <c r="BB360" s="667"/>
      <c r="BC360" s="668"/>
      <c r="BD360" s="669"/>
      <c r="BE360" s="725"/>
      <c r="BF360" s="726"/>
      <c r="BG360" s="726"/>
      <c r="BH360" s="726"/>
      <c r="BI360" s="726"/>
      <c r="BJ360" s="726"/>
      <c r="BK360" s="726"/>
      <c r="BL360" s="727"/>
    </row>
    <row r="361" spans="1:64" ht="15.95" customHeight="1">
      <c r="A361" s="134"/>
      <c r="B361" s="134"/>
      <c r="C361" s="703" t="str">
        <f>IF(M361="","",COUNT($C$7:D360)+1)</f>
        <v/>
      </c>
      <c r="D361" s="704"/>
      <c r="E361" s="709"/>
      <c r="F361" s="710"/>
      <c r="G361" s="710"/>
      <c r="H361" s="710"/>
      <c r="I361" s="710"/>
      <c r="J361" s="710"/>
      <c r="K361" s="710"/>
      <c r="L361" s="711"/>
      <c r="M361" s="718"/>
      <c r="N361" s="719"/>
      <c r="O361" s="719"/>
      <c r="P361" s="719"/>
      <c r="Q361" s="719"/>
      <c r="R361" s="719"/>
      <c r="S361" s="719"/>
      <c r="T361" s="719"/>
      <c r="U361" s="719"/>
      <c r="V361" s="719"/>
      <c r="W361" s="719"/>
      <c r="X361" s="720"/>
      <c r="Y361" s="670"/>
      <c r="Z361" s="671"/>
      <c r="AA361" s="671"/>
      <c r="AB361" s="671"/>
      <c r="AC361" s="671"/>
      <c r="AD361" s="671"/>
      <c r="AE361" s="671"/>
      <c r="AF361" s="721"/>
      <c r="AG361" s="685" t="str">
        <f t="shared" si="10"/>
        <v/>
      </c>
      <c r="AH361" s="686"/>
      <c r="AI361" s="686"/>
      <c r="AJ361" s="687"/>
      <c r="AK361" s="688"/>
      <c r="AL361" s="689"/>
      <c r="AM361" s="689"/>
      <c r="AN361" s="689"/>
      <c r="AO361" s="689"/>
      <c r="AP361" s="689"/>
      <c r="AQ361" s="689"/>
      <c r="AR361" s="689"/>
      <c r="AS361" s="689"/>
      <c r="AT361" s="689"/>
      <c r="AU361" s="689"/>
      <c r="AV361" s="689"/>
      <c r="AW361" s="689"/>
      <c r="AX361" s="689"/>
      <c r="AY361" s="689"/>
      <c r="AZ361" s="689"/>
      <c r="BA361" s="690"/>
      <c r="BB361" s="667"/>
      <c r="BC361" s="668"/>
      <c r="BD361" s="669"/>
      <c r="BE361" s="670"/>
      <c r="BF361" s="671"/>
      <c r="BG361" s="671"/>
      <c r="BH361" s="671"/>
      <c r="BI361" s="671"/>
      <c r="BJ361" s="671"/>
      <c r="BK361" s="671"/>
      <c r="BL361" s="672"/>
    </row>
    <row r="362" spans="1:64" ht="15.95" customHeight="1">
      <c r="A362" s="134"/>
      <c r="B362" s="134"/>
      <c r="C362" s="705"/>
      <c r="D362" s="706"/>
      <c r="E362" s="712"/>
      <c r="F362" s="713"/>
      <c r="G362" s="713"/>
      <c r="H362" s="713"/>
      <c r="I362" s="713"/>
      <c r="J362" s="713"/>
      <c r="K362" s="713"/>
      <c r="L362" s="714"/>
      <c r="M362" s="679"/>
      <c r="N362" s="680"/>
      <c r="O362" s="680"/>
      <c r="P362" s="680"/>
      <c r="Q362" s="680"/>
      <c r="R362" s="680"/>
      <c r="S362" s="680"/>
      <c r="T362" s="680"/>
      <c r="U362" s="680"/>
      <c r="V362" s="680"/>
      <c r="W362" s="680"/>
      <c r="X362" s="681"/>
      <c r="Y362" s="722"/>
      <c r="Z362" s="723"/>
      <c r="AA362" s="723"/>
      <c r="AB362" s="723"/>
      <c r="AC362" s="723"/>
      <c r="AD362" s="723"/>
      <c r="AE362" s="723"/>
      <c r="AF362" s="724"/>
      <c r="AG362" s="685" t="str">
        <f t="shared" si="10"/>
        <v/>
      </c>
      <c r="AH362" s="686"/>
      <c r="AI362" s="686"/>
      <c r="AJ362" s="687"/>
      <c r="AK362" s="688"/>
      <c r="AL362" s="689"/>
      <c r="AM362" s="689"/>
      <c r="AN362" s="689"/>
      <c r="AO362" s="689"/>
      <c r="AP362" s="689"/>
      <c r="AQ362" s="689"/>
      <c r="AR362" s="689"/>
      <c r="AS362" s="689"/>
      <c r="AT362" s="689"/>
      <c r="AU362" s="689"/>
      <c r="AV362" s="689"/>
      <c r="AW362" s="689"/>
      <c r="AX362" s="689"/>
      <c r="AY362" s="689"/>
      <c r="AZ362" s="689"/>
      <c r="BA362" s="690"/>
      <c r="BB362" s="667"/>
      <c r="BC362" s="668"/>
      <c r="BD362" s="669"/>
      <c r="BE362" s="673"/>
      <c r="BF362" s="674"/>
      <c r="BG362" s="674"/>
      <c r="BH362" s="674"/>
      <c r="BI362" s="674"/>
      <c r="BJ362" s="674"/>
      <c r="BK362" s="674"/>
      <c r="BL362" s="675"/>
    </row>
    <row r="363" spans="1:64" ht="15.95" customHeight="1">
      <c r="A363" s="134"/>
      <c r="B363" s="134"/>
      <c r="C363" s="734"/>
      <c r="D363" s="735"/>
      <c r="E363" s="736"/>
      <c r="F363" s="737"/>
      <c r="G363" s="737"/>
      <c r="H363" s="737"/>
      <c r="I363" s="737"/>
      <c r="J363" s="737"/>
      <c r="K363" s="737"/>
      <c r="L363" s="738"/>
      <c r="M363" s="728"/>
      <c r="N363" s="729"/>
      <c r="O363" s="729"/>
      <c r="P363" s="729"/>
      <c r="Q363" s="729"/>
      <c r="R363" s="729"/>
      <c r="S363" s="729"/>
      <c r="T363" s="729"/>
      <c r="U363" s="729"/>
      <c r="V363" s="729"/>
      <c r="W363" s="729"/>
      <c r="X363" s="730"/>
      <c r="Y363" s="731"/>
      <c r="Z363" s="732"/>
      <c r="AA363" s="732"/>
      <c r="AB363" s="732"/>
      <c r="AC363" s="732"/>
      <c r="AD363" s="732"/>
      <c r="AE363" s="732"/>
      <c r="AF363" s="733"/>
      <c r="AG363" s="685" t="str">
        <f t="shared" si="10"/>
        <v/>
      </c>
      <c r="AH363" s="686"/>
      <c r="AI363" s="686"/>
      <c r="AJ363" s="687"/>
      <c r="AK363" s="688"/>
      <c r="AL363" s="689"/>
      <c r="AM363" s="689"/>
      <c r="AN363" s="689"/>
      <c r="AO363" s="689"/>
      <c r="AP363" s="689"/>
      <c r="AQ363" s="689"/>
      <c r="AR363" s="689"/>
      <c r="AS363" s="689"/>
      <c r="AT363" s="689"/>
      <c r="AU363" s="689"/>
      <c r="AV363" s="689"/>
      <c r="AW363" s="689"/>
      <c r="AX363" s="689"/>
      <c r="AY363" s="689"/>
      <c r="AZ363" s="689"/>
      <c r="BA363" s="690"/>
      <c r="BB363" s="667"/>
      <c r="BC363" s="668"/>
      <c r="BD363" s="669"/>
      <c r="BE363" s="725"/>
      <c r="BF363" s="726"/>
      <c r="BG363" s="726"/>
      <c r="BH363" s="726"/>
      <c r="BI363" s="726"/>
      <c r="BJ363" s="726"/>
      <c r="BK363" s="726"/>
      <c r="BL363" s="727"/>
    </row>
    <row r="364" spans="1:64" ht="15.95" customHeight="1">
      <c r="A364" s="134"/>
      <c r="B364" s="134"/>
      <c r="C364" s="703" t="str">
        <f>IF(M364="","",COUNT($C$7:D363)+1)</f>
        <v/>
      </c>
      <c r="D364" s="704"/>
      <c r="E364" s="709"/>
      <c r="F364" s="710"/>
      <c r="G364" s="710"/>
      <c r="H364" s="710"/>
      <c r="I364" s="710"/>
      <c r="J364" s="710"/>
      <c r="K364" s="710"/>
      <c r="L364" s="711"/>
      <c r="M364" s="718"/>
      <c r="N364" s="719"/>
      <c r="O364" s="719"/>
      <c r="P364" s="719"/>
      <c r="Q364" s="719"/>
      <c r="R364" s="719"/>
      <c r="S364" s="719"/>
      <c r="T364" s="719"/>
      <c r="U364" s="719"/>
      <c r="V364" s="719"/>
      <c r="W364" s="719"/>
      <c r="X364" s="720"/>
      <c r="Y364" s="670"/>
      <c r="Z364" s="671"/>
      <c r="AA364" s="671"/>
      <c r="AB364" s="671"/>
      <c r="AC364" s="671"/>
      <c r="AD364" s="671"/>
      <c r="AE364" s="671"/>
      <c r="AF364" s="721"/>
      <c r="AG364" s="685" t="str">
        <f t="shared" si="10"/>
        <v/>
      </c>
      <c r="AH364" s="686"/>
      <c r="AI364" s="686"/>
      <c r="AJ364" s="687"/>
      <c r="AK364" s="688"/>
      <c r="AL364" s="689"/>
      <c r="AM364" s="689"/>
      <c r="AN364" s="689"/>
      <c r="AO364" s="689"/>
      <c r="AP364" s="689"/>
      <c r="AQ364" s="689"/>
      <c r="AR364" s="689"/>
      <c r="AS364" s="689"/>
      <c r="AT364" s="689"/>
      <c r="AU364" s="689"/>
      <c r="AV364" s="689"/>
      <c r="AW364" s="689"/>
      <c r="AX364" s="689"/>
      <c r="AY364" s="689"/>
      <c r="AZ364" s="689"/>
      <c r="BA364" s="690"/>
      <c r="BB364" s="667"/>
      <c r="BC364" s="668"/>
      <c r="BD364" s="669"/>
      <c r="BE364" s="670"/>
      <c r="BF364" s="671"/>
      <c r="BG364" s="671"/>
      <c r="BH364" s="671"/>
      <c r="BI364" s="671"/>
      <c r="BJ364" s="671"/>
      <c r="BK364" s="671"/>
      <c r="BL364" s="672"/>
    </row>
    <row r="365" spans="1:64" ht="15.95" customHeight="1">
      <c r="A365" s="134"/>
      <c r="B365" s="134"/>
      <c r="C365" s="705"/>
      <c r="D365" s="706"/>
      <c r="E365" s="712"/>
      <c r="F365" s="713"/>
      <c r="G365" s="713"/>
      <c r="H365" s="713"/>
      <c r="I365" s="713"/>
      <c r="J365" s="713"/>
      <c r="K365" s="713"/>
      <c r="L365" s="714"/>
      <c r="M365" s="679"/>
      <c r="N365" s="680"/>
      <c r="O365" s="680"/>
      <c r="P365" s="680"/>
      <c r="Q365" s="680"/>
      <c r="R365" s="680"/>
      <c r="S365" s="680"/>
      <c r="T365" s="680"/>
      <c r="U365" s="680"/>
      <c r="V365" s="680"/>
      <c r="W365" s="680"/>
      <c r="X365" s="681"/>
      <c r="Y365" s="722"/>
      <c r="Z365" s="723"/>
      <c r="AA365" s="723"/>
      <c r="AB365" s="723"/>
      <c r="AC365" s="723"/>
      <c r="AD365" s="723"/>
      <c r="AE365" s="723"/>
      <c r="AF365" s="724"/>
      <c r="AG365" s="685" t="str">
        <f t="shared" si="10"/>
        <v/>
      </c>
      <c r="AH365" s="686"/>
      <c r="AI365" s="686"/>
      <c r="AJ365" s="687"/>
      <c r="AK365" s="688"/>
      <c r="AL365" s="689"/>
      <c r="AM365" s="689"/>
      <c r="AN365" s="689"/>
      <c r="AO365" s="689"/>
      <c r="AP365" s="689"/>
      <c r="AQ365" s="689"/>
      <c r="AR365" s="689"/>
      <c r="AS365" s="689"/>
      <c r="AT365" s="689"/>
      <c r="AU365" s="689"/>
      <c r="AV365" s="689"/>
      <c r="AW365" s="689"/>
      <c r="AX365" s="689"/>
      <c r="AY365" s="689"/>
      <c r="AZ365" s="689"/>
      <c r="BA365" s="690"/>
      <c r="BB365" s="667"/>
      <c r="BC365" s="668"/>
      <c r="BD365" s="669"/>
      <c r="BE365" s="673"/>
      <c r="BF365" s="674"/>
      <c r="BG365" s="674"/>
      <c r="BH365" s="674"/>
      <c r="BI365" s="674"/>
      <c r="BJ365" s="674"/>
      <c r="BK365" s="674"/>
      <c r="BL365" s="675"/>
    </row>
    <row r="366" spans="1:64" ht="15.95" customHeight="1">
      <c r="A366" s="134"/>
      <c r="B366" s="134"/>
      <c r="C366" s="734"/>
      <c r="D366" s="735"/>
      <c r="E366" s="736"/>
      <c r="F366" s="737"/>
      <c r="G366" s="737"/>
      <c r="H366" s="737"/>
      <c r="I366" s="737"/>
      <c r="J366" s="737"/>
      <c r="K366" s="737"/>
      <c r="L366" s="738"/>
      <c r="M366" s="728"/>
      <c r="N366" s="729"/>
      <c r="O366" s="729"/>
      <c r="P366" s="729"/>
      <c r="Q366" s="729"/>
      <c r="R366" s="729"/>
      <c r="S366" s="729"/>
      <c r="T366" s="729"/>
      <c r="U366" s="729"/>
      <c r="V366" s="729"/>
      <c r="W366" s="729"/>
      <c r="X366" s="730"/>
      <c r="Y366" s="731"/>
      <c r="Z366" s="732"/>
      <c r="AA366" s="732"/>
      <c r="AB366" s="732"/>
      <c r="AC366" s="732"/>
      <c r="AD366" s="732"/>
      <c r="AE366" s="732"/>
      <c r="AF366" s="733"/>
      <c r="AG366" s="685" t="str">
        <f t="shared" si="10"/>
        <v/>
      </c>
      <c r="AH366" s="686"/>
      <c r="AI366" s="686"/>
      <c r="AJ366" s="687"/>
      <c r="AK366" s="688"/>
      <c r="AL366" s="689"/>
      <c r="AM366" s="689"/>
      <c r="AN366" s="689"/>
      <c r="AO366" s="689"/>
      <c r="AP366" s="689"/>
      <c r="AQ366" s="689"/>
      <c r="AR366" s="689"/>
      <c r="AS366" s="689"/>
      <c r="AT366" s="689"/>
      <c r="AU366" s="689"/>
      <c r="AV366" s="689"/>
      <c r="AW366" s="689"/>
      <c r="AX366" s="689"/>
      <c r="AY366" s="689"/>
      <c r="AZ366" s="689"/>
      <c r="BA366" s="690"/>
      <c r="BB366" s="667"/>
      <c r="BC366" s="668"/>
      <c r="BD366" s="669"/>
      <c r="BE366" s="725"/>
      <c r="BF366" s="726"/>
      <c r="BG366" s="726"/>
      <c r="BH366" s="726"/>
      <c r="BI366" s="726"/>
      <c r="BJ366" s="726"/>
      <c r="BK366" s="726"/>
      <c r="BL366" s="727"/>
    </row>
    <row r="367" spans="1:64" ht="15.95" customHeight="1">
      <c r="A367" s="134"/>
      <c r="B367" s="134"/>
      <c r="C367" s="703" t="str">
        <f>IF(M367="","",COUNT($C$7:D366)+1)</f>
        <v/>
      </c>
      <c r="D367" s="704"/>
      <c r="E367" s="709"/>
      <c r="F367" s="710"/>
      <c r="G367" s="710"/>
      <c r="H367" s="710"/>
      <c r="I367" s="710"/>
      <c r="J367" s="710"/>
      <c r="K367" s="710"/>
      <c r="L367" s="711"/>
      <c r="M367" s="718"/>
      <c r="N367" s="719"/>
      <c r="O367" s="719"/>
      <c r="P367" s="719"/>
      <c r="Q367" s="719"/>
      <c r="R367" s="719"/>
      <c r="S367" s="719"/>
      <c r="T367" s="719"/>
      <c r="U367" s="719"/>
      <c r="V367" s="719"/>
      <c r="W367" s="719"/>
      <c r="X367" s="720"/>
      <c r="Y367" s="670"/>
      <c r="Z367" s="671"/>
      <c r="AA367" s="671"/>
      <c r="AB367" s="671"/>
      <c r="AC367" s="671"/>
      <c r="AD367" s="671"/>
      <c r="AE367" s="671"/>
      <c r="AF367" s="721"/>
      <c r="AG367" s="685" t="str">
        <f t="shared" si="10"/>
        <v/>
      </c>
      <c r="AH367" s="686"/>
      <c r="AI367" s="686"/>
      <c r="AJ367" s="687"/>
      <c r="AK367" s="688"/>
      <c r="AL367" s="689"/>
      <c r="AM367" s="689"/>
      <c r="AN367" s="689"/>
      <c r="AO367" s="689"/>
      <c r="AP367" s="689"/>
      <c r="AQ367" s="689"/>
      <c r="AR367" s="689"/>
      <c r="AS367" s="689"/>
      <c r="AT367" s="689"/>
      <c r="AU367" s="689"/>
      <c r="AV367" s="689"/>
      <c r="AW367" s="689"/>
      <c r="AX367" s="689"/>
      <c r="AY367" s="689"/>
      <c r="AZ367" s="689"/>
      <c r="BA367" s="690"/>
      <c r="BB367" s="667"/>
      <c r="BC367" s="668"/>
      <c r="BD367" s="669"/>
      <c r="BE367" s="670"/>
      <c r="BF367" s="671"/>
      <c r="BG367" s="671"/>
      <c r="BH367" s="671"/>
      <c r="BI367" s="671"/>
      <c r="BJ367" s="671"/>
      <c r="BK367" s="671"/>
      <c r="BL367" s="672"/>
    </row>
    <row r="368" spans="1:64" ht="15.95" customHeight="1">
      <c r="A368" s="134"/>
      <c r="B368" s="134"/>
      <c r="C368" s="705"/>
      <c r="D368" s="706"/>
      <c r="E368" s="712"/>
      <c r="F368" s="713"/>
      <c r="G368" s="713"/>
      <c r="H368" s="713"/>
      <c r="I368" s="713"/>
      <c r="J368" s="713"/>
      <c r="K368" s="713"/>
      <c r="L368" s="714"/>
      <c r="M368" s="679"/>
      <c r="N368" s="680"/>
      <c r="O368" s="680"/>
      <c r="P368" s="680"/>
      <c r="Q368" s="680"/>
      <c r="R368" s="680"/>
      <c r="S368" s="680"/>
      <c r="T368" s="680"/>
      <c r="U368" s="680"/>
      <c r="V368" s="680"/>
      <c r="W368" s="680"/>
      <c r="X368" s="681"/>
      <c r="Y368" s="722"/>
      <c r="Z368" s="723"/>
      <c r="AA368" s="723"/>
      <c r="AB368" s="723"/>
      <c r="AC368" s="723"/>
      <c r="AD368" s="723"/>
      <c r="AE368" s="723"/>
      <c r="AF368" s="724"/>
      <c r="AG368" s="685" t="str">
        <f t="shared" si="10"/>
        <v/>
      </c>
      <c r="AH368" s="686"/>
      <c r="AI368" s="686"/>
      <c r="AJ368" s="687"/>
      <c r="AK368" s="688"/>
      <c r="AL368" s="689"/>
      <c r="AM368" s="689"/>
      <c r="AN368" s="689"/>
      <c r="AO368" s="689"/>
      <c r="AP368" s="689"/>
      <c r="AQ368" s="689"/>
      <c r="AR368" s="689"/>
      <c r="AS368" s="689"/>
      <c r="AT368" s="689"/>
      <c r="AU368" s="689"/>
      <c r="AV368" s="689"/>
      <c r="AW368" s="689"/>
      <c r="AX368" s="689"/>
      <c r="AY368" s="689"/>
      <c r="AZ368" s="689"/>
      <c r="BA368" s="690"/>
      <c r="BB368" s="667"/>
      <c r="BC368" s="668"/>
      <c r="BD368" s="669"/>
      <c r="BE368" s="673"/>
      <c r="BF368" s="674"/>
      <c r="BG368" s="674"/>
      <c r="BH368" s="674"/>
      <c r="BI368" s="674"/>
      <c r="BJ368" s="674"/>
      <c r="BK368" s="674"/>
      <c r="BL368" s="675"/>
    </row>
    <row r="369" spans="1:64" ht="15.95" customHeight="1">
      <c r="A369" s="134"/>
      <c r="B369" s="134"/>
      <c r="C369" s="734"/>
      <c r="D369" s="735"/>
      <c r="E369" s="736"/>
      <c r="F369" s="737"/>
      <c r="G369" s="737"/>
      <c r="H369" s="737"/>
      <c r="I369" s="737"/>
      <c r="J369" s="737"/>
      <c r="K369" s="737"/>
      <c r="L369" s="738"/>
      <c r="M369" s="728"/>
      <c r="N369" s="729"/>
      <c r="O369" s="729"/>
      <c r="P369" s="729"/>
      <c r="Q369" s="729"/>
      <c r="R369" s="729"/>
      <c r="S369" s="729"/>
      <c r="T369" s="729"/>
      <c r="U369" s="729"/>
      <c r="V369" s="729"/>
      <c r="W369" s="729"/>
      <c r="X369" s="730"/>
      <c r="Y369" s="731"/>
      <c r="Z369" s="732"/>
      <c r="AA369" s="732"/>
      <c r="AB369" s="732"/>
      <c r="AC369" s="732"/>
      <c r="AD369" s="732"/>
      <c r="AE369" s="732"/>
      <c r="AF369" s="733"/>
      <c r="AG369" s="685" t="str">
        <f t="shared" si="10"/>
        <v/>
      </c>
      <c r="AH369" s="686"/>
      <c r="AI369" s="686"/>
      <c r="AJ369" s="687"/>
      <c r="AK369" s="688"/>
      <c r="AL369" s="689"/>
      <c r="AM369" s="689"/>
      <c r="AN369" s="689"/>
      <c r="AO369" s="689"/>
      <c r="AP369" s="689"/>
      <c r="AQ369" s="689"/>
      <c r="AR369" s="689"/>
      <c r="AS369" s="689"/>
      <c r="AT369" s="689"/>
      <c r="AU369" s="689"/>
      <c r="AV369" s="689"/>
      <c r="AW369" s="689"/>
      <c r="AX369" s="689"/>
      <c r="AY369" s="689"/>
      <c r="AZ369" s="689"/>
      <c r="BA369" s="690"/>
      <c r="BB369" s="667"/>
      <c r="BC369" s="668"/>
      <c r="BD369" s="669"/>
      <c r="BE369" s="725"/>
      <c r="BF369" s="726"/>
      <c r="BG369" s="726"/>
      <c r="BH369" s="726"/>
      <c r="BI369" s="726"/>
      <c r="BJ369" s="726"/>
      <c r="BK369" s="726"/>
      <c r="BL369" s="727"/>
    </row>
    <row r="370" spans="1:64" ht="15.95" customHeight="1">
      <c r="A370" s="134"/>
      <c r="B370" s="134"/>
      <c r="C370" s="703" t="str">
        <f>IF(M370="","",COUNT($C$7:D369)+1)</f>
        <v/>
      </c>
      <c r="D370" s="704"/>
      <c r="E370" s="709"/>
      <c r="F370" s="710"/>
      <c r="G370" s="710"/>
      <c r="H370" s="710"/>
      <c r="I370" s="710"/>
      <c r="J370" s="710"/>
      <c r="K370" s="710"/>
      <c r="L370" s="711"/>
      <c r="M370" s="718"/>
      <c r="N370" s="719"/>
      <c r="O370" s="719"/>
      <c r="P370" s="719"/>
      <c r="Q370" s="719"/>
      <c r="R370" s="719"/>
      <c r="S370" s="719"/>
      <c r="T370" s="719"/>
      <c r="U370" s="719"/>
      <c r="V370" s="719"/>
      <c r="W370" s="719"/>
      <c r="X370" s="720"/>
      <c r="Y370" s="670"/>
      <c r="Z370" s="671"/>
      <c r="AA370" s="671"/>
      <c r="AB370" s="671"/>
      <c r="AC370" s="671"/>
      <c r="AD370" s="671"/>
      <c r="AE370" s="671"/>
      <c r="AF370" s="721"/>
      <c r="AG370" s="685" t="str">
        <f t="shared" si="10"/>
        <v/>
      </c>
      <c r="AH370" s="686"/>
      <c r="AI370" s="686"/>
      <c r="AJ370" s="687"/>
      <c r="AK370" s="688"/>
      <c r="AL370" s="689"/>
      <c r="AM370" s="689"/>
      <c r="AN370" s="689"/>
      <c r="AO370" s="689"/>
      <c r="AP370" s="689"/>
      <c r="AQ370" s="689"/>
      <c r="AR370" s="689"/>
      <c r="AS370" s="689"/>
      <c r="AT370" s="689"/>
      <c r="AU370" s="689"/>
      <c r="AV370" s="689"/>
      <c r="AW370" s="689"/>
      <c r="AX370" s="689"/>
      <c r="AY370" s="689"/>
      <c r="AZ370" s="689"/>
      <c r="BA370" s="690"/>
      <c r="BB370" s="667"/>
      <c r="BC370" s="668"/>
      <c r="BD370" s="669"/>
      <c r="BE370" s="670"/>
      <c r="BF370" s="671"/>
      <c r="BG370" s="671"/>
      <c r="BH370" s="671"/>
      <c r="BI370" s="671"/>
      <c r="BJ370" s="671"/>
      <c r="BK370" s="671"/>
      <c r="BL370" s="672"/>
    </row>
    <row r="371" spans="1:64" ht="15.95" customHeight="1">
      <c r="A371" s="134"/>
      <c r="B371" s="134"/>
      <c r="C371" s="705"/>
      <c r="D371" s="706"/>
      <c r="E371" s="712"/>
      <c r="F371" s="713"/>
      <c r="G371" s="713"/>
      <c r="H371" s="713"/>
      <c r="I371" s="713"/>
      <c r="J371" s="713"/>
      <c r="K371" s="713"/>
      <c r="L371" s="714"/>
      <c r="M371" s="679"/>
      <c r="N371" s="680"/>
      <c r="O371" s="680"/>
      <c r="P371" s="680"/>
      <c r="Q371" s="680"/>
      <c r="R371" s="680"/>
      <c r="S371" s="680"/>
      <c r="T371" s="680"/>
      <c r="U371" s="680"/>
      <c r="V371" s="680"/>
      <c r="W371" s="680"/>
      <c r="X371" s="681"/>
      <c r="Y371" s="722"/>
      <c r="Z371" s="723"/>
      <c r="AA371" s="723"/>
      <c r="AB371" s="723"/>
      <c r="AC371" s="723"/>
      <c r="AD371" s="723"/>
      <c r="AE371" s="723"/>
      <c r="AF371" s="724"/>
      <c r="AG371" s="685" t="str">
        <f t="shared" si="10"/>
        <v/>
      </c>
      <c r="AH371" s="686"/>
      <c r="AI371" s="686"/>
      <c r="AJ371" s="687"/>
      <c r="AK371" s="688"/>
      <c r="AL371" s="689"/>
      <c r="AM371" s="689"/>
      <c r="AN371" s="689"/>
      <c r="AO371" s="689"/>
      <c r="AP371" s="689"/>
      <c r="AQ371" s="689"/>
      <c r="AR371" s="689"/>
      <c r="AS371" s="689"/>
      <c r="AT371" s="689"/>
      <c r="AU371" s="689"/>
      <c r="AV371" s="689"/>
      <c r="AW371" s="689"/>
      <c r="AX371" s="689"/>
      <c r="AY371" s="689"/>
      <c r="AZ371" s="689"/>
      <c r="BA371" s="690"/>
      <c r="BB371" s="667"/>
      <c r="BC371" s="668"/>
      <c r="BD371" s="669"/>
      <c r="BE371" s="673"/>
      <c r="BF371" s="674"/>
      <c r="BG371" s="674"/>
      <c r="BH371" s="674"/>
      <c r="BI371" s="674"/>
      <c r="BJ371" s="674"/>
      <c r="BK371" s="674"/>
      <c r="BL371" s="675"/>
    </row>
    <row r="372" spans="1:64" ht="15.95" customHeight="1">
      <c r="A372" s="134"/>
      <c r="B372" s="134"/>
      <c r="C372" s="734"/>
      <c r="D372" s="735"/>
      <c r="E372" s="736"/>
      <c r="F372" s="737"/>
      <c r="G372" s="737"/>
      <c r="H372" s="737"/>
      <c r="I372" s="737"/>
      <c r="J372" s="737"/>
      <c r="K372" s="737"/>
      <c r="L372" s="738"/>
      <c r="M372" s="728"/>
      <c r="N372" s="729"/>
      <c r="O372" s="729"/>
      <c r="P372" s="729"/>
      <c r="Q372" s="729"/>
      <c r="R372" s="729"/>
      <c r="S372" s="729"/>
      <c r="T372" s="729"/>
      <c r="U372" s="729"/>
      <c r="V372" s="729"/>
      <c r="W372" s="729"/>
      <c r="X372" s="730"/>
      <c r="Y372" s="731"/>
      <c r="Z372" s="732"/>
      <c r="AA372" s="732"/>
      <c r="AB372" s="732"/>
      <c r="AC372" s="732"/>
      <c r="AD372" s="732"/>
      <c r="AE372" s="732"/>
      <c r="AF372" s="733"/>
      <c r="AG372" s="685" t="str">
        <f t="shared" si="10"/>
        <v/>
      </c>
      <c r="AH372" s="686"/>
      <c r="AI372" s="686"/>
      <c r="AJ372" s="687"/>
      <c r="AK372" s="688"/>
      <c r="AL372" s="689"/>
      <c r="AM372" s="689"/>
      <c r="AN372" s="689"/>
      <c r="AO372" s="689"/>
      <c r="AP372" s="689"/>
      <c r="AQ372" s="689"/>
      <c r="AR372" s="689"/>
      <c r="AS372" s="689"/>
      <c r="AT372" s="689"/>
      <c r="AU372" s="689"/>
      <c r="AV372" s="689"/>
      <c r="AW372" s="689"/>
      <c r="AX372" s="689"/>
      <c r="AY372" s="689"/>
      <c r="AZ372" s="689"/>
      <c r="BA372" s="690"/>
      <c r="BB372" s="667"/>
      <c r="BC372" s="668"/>
      <c r="BD372" s="669"/>
      <c r="BE372" s="725"/>
      <c r="BF372" s="726"/>
      <c r="BG372" s="726"/>
      <c r="BH372" s="726"/>
      <c r="BI372" s="726"/>
      <c r="BJ372" s="726"/>
      <c r="BK372" s="726"/>
      <c r="BL372" s="727"/>
    </row>
    <row r="373" spans="1:64" ht="15.95" customHeight="1">
      <c r="A373" s="134"/>
      <c r="B373" s="134"/>
      <c r="C373" s="703" t="str">
        <f>IF(M373="","",COUNT($C$7:D372)+1)</f>
        <v/>
      </c>
      <c r="D373" s="704"/>
      <c r="E373" s="709"/>
      <c r="F373" s="710"/>
      <c r="G373" s="710"/>
      <c r="H373" s="710"/>
      <c r="I373" s="710"/>
      <c r="J373" s="710"/>
      <c r="K373" s="710"/>
      <c r="L373" s="711"/>
      <c r="M373" s="718"/>
      <c r="N373" s="719"/>
      <c r="O373" s="719"/>
      <c r="P373" s="719"/>
      <c r="Q373" s="719"/>
      <c r="R373" s="719"/>
      <c r="S373" s="719"/>
      <c r="T373" s="719"/>
      <c r="U373" s="719"/>
      <c r="V373" s="719"/>
      <c r="W373" s="719"/>
      <c r="X373" s="720"/>
      <c r="Y373" s="670"/>
      <c r="Z373" s="671"/>
      <c r="AA373" s="671"/>
      <c r="AB373" s="671"/>
      <c r="AC373" s="671"/>
      <c r="AD373" s="671"/>
      <c r="AE373" s="671"/>
      <c r="AF373" s="721"/>
      <c r="AG373" s="685" t="str">
        <f t="shared" si="10"/>
        <v/>
      </c>
      <c r="AH373" s="686"/>
      <c r="AI373" s="686"/>
      <c r="AJ373" s="687"/>
      <c r="AK373" s="688"/>
      <c r="AL373" s="689"/>
      <c r="AM373" s="689"/>
      <c r="AN373" s="689"/>
      <c r="AO373" s="689"/>
      <c r="AP373" s="689"/>
      <c r="AQ373" s="689"/>
      <c r="AR373" s="689"/>
      <c r="AS373" s="689"/>
      <c r="AT373" s="689"/>
      <c r="AU373" s="689"/>
      <c r="AV373" s="689"/>
      <c r="AW373" s="689"/>
      <c r="AX373" s="689"/>
      <c r="AY373" s="689"/>
      <c r="AZ373" s="689"/>
      <c r="BA373" s="690"/>
      <c r="BB373" s="667"/>
      <c r="BC373" s="668"/>
      <c r="BD373" s="669"/>
      <c r="BE373" s="670"/>
      <c r="BF373" s="671"/>
      <c r="BG373" s="671"/>
      <c r="BH373" s="671"/>
      <c r="BI373" s="671"/>
      <c r="BJ373" s="671"/>
      <c r="BK373" s="671"/>
      <c r="BL373" s="672"/>
    </row>
    <row r="374" spans="1:64" ht="15.95" customHeight="1">
      <c r="A374" s="134"/>
      <c r="B374" s="134"/>
      <c r="C374" s="705"/>
      <c r="D374" s="706"/>
      <c r="E374" s="712"/>
      <c r="F374" s="713"/>
      <c r="G374" s="713"/>
      <c r="H374" s="713"/>
      <c r="I374" s="713"/>
      <c r="J374" s="713"/>
      <c r="K374" s="713"/>
      <c r="L374" s="714"/>
      <c r="M374" s="679"/>
      <c r="N374" s="680"/>
      <c r="O374" s="680"/>
      <c r="P374" s="680"/>
      <c r="Q374" s="680"/>
      <c r="R374" s="680"/>
      <c r="S374" s="680"/>
      <c r="T374" s="680"/>
      <c r="U374" s="680"/>
      <c r="V374" s="680"/>
      <c r="W374" s="680"/>
      <c r="X374" s="681"/>
      <c r="Y374" s="722"/>
      <c r="Z374" s="723"/>
      <c r="AA374" s="723"/>
      <c r="AB374" s="723"/>
      <c r="AC374" s="723"/>
      <c r="AD374" s="723"/>
      <c r="AE374" s="723"/>
      <c r="AF374" s="724"/>
      <c r="AG374" s="685" t="str">
        <f t="shared" si="10"/>
        <v/>
      </c>
      <c r="AH374" s="686"/>
      <c r="AI374" s="686"/>
      <c r="AJ374" s="687"/>
      <c r="AK374" s="688"/>
      <c r="AL374" s="689"/>
      <c r="AM374" s="689"/>
      <c r="AN374" s="689"/>
      <c r="AO374" s="689"/>
      <c r="AP374" s="689"/>
      <c r="AQ374" s="689"/>
      <c r="AR374" s="689"/>
      <c r="AS374" s="689"/>
      <c r="AT374" s="689"/>
      <c r="AU374" s="689"/>
      <c r="AV374" s="689"/>
      <c r="AW374" s="689"/>
      <c r="AX374" s="689"/>
      <c r="AY374" s="689"/>
      <c r="AZ374" s="689"/>
      <c r="BA374" s="690"/>
      <c r="BB374" s="667"/>
      <c r="BC374" s="668"/>
      <c r="BD374" s="669"/>
      <c r="BE374" s="673"/>
      <c r="BF374" s="674"/>
      <c r="BG374" s="674"/>
      <c r="BH374" s="674"/>
      <c r="BI374" s="674"/>
      <c r="BJ374" s="674"/>
      <c r="BK374" s="674"/>
      <c r="BL374" s="675"/>
    </row>
    <row r="375" spans="1:64" ht="15.95" customHeight="1">
      <c r="A375" s="134"/>
      <c r="B375" s="134"/>
      <c r="C375" s="734"/>
      <c r="D375" s="735"/>
      <c r="E375" s="736"/>
      <c r="F375" s="737"/>
      <c r="G375" s="737"/>
      <c r="H375" s="737"/>
      <c r="I375" s="737"/>
      <c r="J375" s="737"/>
      <c r="K375" s="737"/>
      <c r="L375" s="738"/>
      <c r="M375" s="728"/>
      <c r="N375" s="729"/>
      <c r="O375" s="729"/>
      <c r="P375" s="729"/>
      <c r="Q375" s="729"/>
      <c r="R375" s="729"/>
      <c r="S375" s="729"/>
      <c r="T375" s="729"/>
      <c r="U375" s="729"/>
      <c r="V375" s="729"/>
      <c r="W375" s="729"/>
      <c r="X375" s="730"/>
      <c r="Y375" s="731"/>
      <c r="Z375" s="732"/>
      <c r="AA375" s="732"/>
      <c r="AB375" s="732"/>
      <c r="AC375" s="732"/>
      <c r="AD375" s="732"/>
      <c r="AE375" s="732"/>
      <c r="AF375" s="733"/>
      <c r="AG375" s="685" t="str">
        <f t="shared" si="10"/>
        <v/>
      </c>
      <c r="AH375" s="686"/>
      <c r="AI375" s="686"/>
      <c r="AJ375" s="687"/>
      <c r="AK375" s="688"/>
      <c r="AL375" s="689"/>
      <c r="AM375" s="689"/>
      <c r="AN375" s="689"/>
      <c r="AO375" s="689"/>
      <c r="AP375" s="689"/>
      <c r="AQ375" s="689"/>
      <c r="AR375" s="689"/>
      <c r="AS375" s="689"/>
      <c r="AT375" s="689"/>
      <c r="AU375" s="689"/>
      <c r="AV375" s="689"/>
      <c r="AW375" s="689"/>
      <c r="AX375" s="689"/>
      <c r="AY375" s="689"/>
      <c r="AZ375" s="689"/>
      <c r="BA375" s="690"/>
      <c r="BB375" s="667"/>
      <c r="BC375" s="668"/>
      <c r="BD375" s="669"/>
      <c r="BE375" s="725"/>
      <c r="BF375" s="726"/>
      <c r="BG375" s="726"/>
      <c r="BH375" s="726"/>
      <c r="BI375" s="726"/>
      <c r="BJ375" s="726"/>
      <c r="BK375" s="726"/>
      <c r="BL375" s="727"/>
    </row>
    <row r="376" spans="1:64" ht="15.95" customHeight="1">
      <c r="A376" s="134"/>
      <c r="B376" s="134"/>
      <c r="C376" s="703" t="str">
        <f>IF(M376="","",COUNT($C$7:D375)+1)</f>
        <v/>
      </c>
      <c r="D376" s="704"/>
      <c r="E376" s="709"/>
      <c r="F376" s="710"/>
      <c r="G376" s="710"/>
      <c r="H376" s="710"/>
      <c r="I376" s="710"/>
      <c r="J376" s="710"/>
      <c r="K376" s="710"/>
      <c r="L376" s="711"/>
      <c r="M376" s="718"/>
      <c r="N376" s="719"/>
      <c r="O376" s="719"/>
      <c r="P376" s="719"/>
      <c r="Q376" s="719"/>
      <c r="R376" s="719"/>
      <c r="S376" s="719"/>
      <c r="T376" s="719"/>
      <c r="U376" s="719"/>
      <c r="V376" s="719"/>
      <c r="W376" s="719"/>
      <c r="X376" s="720"/>
      <c r="Y376" s="670"/>
      <c r="Z376" s="671"/>
      <c r="AA376" s="671"/>
      <c r="AB376" s="671"/>
      <c r="AC376" s="671"/>
      <c r="AD376" s="671"/>
      <c r="AE376" s="671"/>
      <c r="AF376" s="721"/>
      <c r="AG376" s="685" t="str">
        <f t="shared" si="10"/>
        <v/>
      </c>
      <c r="AH376" s="686"/>
      <c r="AI376" s="686"/>
      <c r="AJ376" s="687"/>
      <c r="AK376" s="688"/>
      <c r="AL376" s="689"/>
      <c r="AM376" s="689"/>
      <c r="AN376" s="689"/>
      <c r="AO376" s="689"/>
      <c r="AP376" s="689"/>
      <c r="AQ376" s="689"/>
      <c r="AR376" s="689"/>
      <c r="AS376" s="689"/>
      <c r="AT376" s="689"/>
      <c r="AU376" s="689"/>
      <c r="AV376" s="689"/>
      <c r="AW376" s="689"/>
      <c r="AX376" s="689"/>
      <c r="AY376" s="689"/>
      <c r="AZ376" s="689"/>
      <c r="BA376" s="690"/>
      <c r="BB376" s="667"/>
      <c r="BC376" s="668"/>
      <c r="BD376" s="669"/>
      <c r="BE376" s="670"/>
      <c r="BF376" s="671"/>
      <c r="BG376" s="671"/>
      <c r="BH376" s="671"/>
      <c r="BI376" s="671"/>
      <c r="BJ376" s="671"/>
      <c r="BK376" s="671"/>
      <c r="BL376" s="672"/>
    </row>
    <row r="377" spans="1:64" ht="15.95" customHeight="1">
      <c r="A377" s="134"/>
      <c r="B377" s="134"/>
      <c r="C377" s="705"/>
      <c r="D377" s="706"/>
      <c r="E377" s="712"/>
      <c r="F377" s="713"/>
      <c r="G377" s="713"/>
      <c r="H377" s="713"/>
      <c r="I377" s="713"/>
      <c r="J377" s="713"/>
      <c r="K377" s="713"/>
      <c r="L377" s="714"/>
      <c r="M377" s="679"/>
      <c r="N377" s="680"/>
      <c r="O377" s="680"/>
      <c r="P377" s="680"/>
      <c r="Q377" s="680"/>
      <c r="R377" s="680"/>
      <c r="S377" s="680"/>
      <c r="T377" s="680"/>
      <c r="U377" s="680"/>
      <c r="V377" s="680"/>
      <c r="W377" s="680"/>
      <c r="X377" s="681"/>
      <c r="Y377" s="722"/>
      <c r="Z377" s="723"/>
      <c r="AA377" s="723"/>
      <c r="AB377" s="723"/>
      <c r="AC377" s="723"/>
      <c r="AD377" s="723"/>
      <c r="AE377" s="723"/>
      <c r="AF377" s="724"/>
      <c r="AG377" s="685" t="str">
        <f t="shared" si="10"/>
        <v/>
      </c>
      <c r="AH377" s="686"/>
      <c r="AI377" s="686"/>
      <c r="AJ377" s="687"/>
      <c r="AK377" s="688"/>
      <c r="AL377" s="689"/>
      <c r="AM377" s="689"/>
      <c r="AN377" s="689"/>
      <c r="AO377" s="689"/>
      <c r="AP377" s="689"/>
      <c r="AQ377" s="689"/>
      <c r="AR377" s="689"/>
      <c r="AS377" s="689"/>
      <c r="AT377" s="689"/>
      <c r="AU377" s="689"/>
      <c r="AV377" s="689"/>
      <c r="AW377" s="689"/>
      <c r="AX377" s="689"/>
      <c r="AY377" s="689"/>
      <c r="AZ377" s="689"/>
      <c r="BA377" s="690"/>
      <c r="BB377" s="667"/>
      <c r="BC377" s="668"/>
      <c r="BD377" s="669"/>
      <c r="BE377" s="673"/>
      <c r="BF377" s="674"/>
      <c r="BG377" s="674"/>
      <c r="BH377" s="674"/>
      <c r="BI377" s="674"/>
      <c r="BJ377" s="674"/>
      <c r="BK377" s="674"/>
      <c r="BL377" s="675"/>
    </row>
    <row r="378" spans="1:64" ht="15.95" customHeight="1">
      <c r="A378" s="134"/>
      <c r="B378" s="134"/>
      <c r="C378" s="734"/>
      <c r="D378" s="735"/>
      <c r="E378" s="736"/>
      <c r="F378" s="737"/>
      <c r="G378" s="737"/>
      <c r="H378" s="737"/>
      <c r="I378" s="737"/>
      <c r="J378" s="737"/>
      <c r="K378" s="737"/>
      <c r="L378" s="738"/>
      <c r="M378" s="728"/>
      <c r="N378" s="729"/>
      <c r="O378" s="729"/>
      <c r="P378" s="729"/>
      <c r="Q378" s="729"/>
      <c r="R378" s="729"/>
      <c r="S378" s="729"/>
      <c r="T378" s="729"/>
      <c r="U378" s="729"/>
      <c r="V378" s="729"/>
      <c r="W378" s="729"/>
      <c r="X378" s="730"/>
      <c r="Y378" s="731"/>
      <c r="Z378" s="732"/>
      <c r="AA378" s="732"/>
      <c r="AB378" s="732"/>
      <c r="AC378" s="732"/>
      <c r="AD378" s="732"/>
      <c r="AE378" s="732"/>
      <c r="AF378" s="733"/>
      <c r="AG378" s="685" t="str">
        <f t="shared" si="10"/>
        <v/>
      </c>
      <c r="AH378" s="686"/>
      <c r="AI378" s="686"/>
      <c r="AJ378" s="687"/>
      <c r="AK378" s="688"/>
      <c r="AL378" s="689"/>
      <c r="AM378" s="689"/>
      <c r="AN378" s="689"/>
      <c r="AO378" s="689"/>
      <c r="AP378" s="689"/>
      <c r="AQ378" s="689"/>
      <c r="AR378" s="689"/>
      <c r="AS378" s="689"/>
      <c r="AT378" s="689"/>
      <c r="AU378" s="689"/>
      <c r="AV378" s="689"/>
      <c r="AW378" s="689"/>
      <c r="AX378" s="689"/>
      <c r="AY378" s="689"/>
      <c r="AZ378" s="689"/>
      <c r="BA378" s="690"/>
      <c r="BB378" s="667"/>
      <c r="BC378" s="668"/>
      <c r="BD378" s="669"/>
      <c r="BE378" s="725"/>
      <c r="BF378" s="726"/>
      <c r="BG378" s="726"/>
      <c r="BH378" s="726"/>
      <c r="BI378" s="726"/>
      <c r="BJ378" s="726"/>
      <c r="BK378" s="726"/>
      <c r="BL378" s="727"/>
    </row>
    <row r="379" spans="1:64" ht="15.95" customHeight="1">
      <c r="A379" s="134"/>
      <c r="B379" s="134"/>
      <c r="C379" s="703" t="str">
        <f>IF(M379="","",COUNT($C$7:D378)+1)</f>
        <v/>
      </c>
      <c r="D379" s="704"/>
      <c r="E379" s="709"/>
      <c r="F379" s="710"/>
      <c r="G379" s="710"/>
      <c r="H379" s="710"/>
      <c r="I379" s="710"/>
      <c r="J379" s="710"/>
      <c r="K379" s="710"/>
      <c r="L379" s="711"/>
      <c r="M379" s="718"/>
      <c r="N379" s="719"/>
      <c r="O379" s="719"/>
      <c r="P379" s="719"/>
      <c r="Q379" s="719"/>
      <c r="R379" s="719"/>
      <c r="S379" s="719"/>
      <c r="T379" s="719"/>
      <c r="U379" s="719"/>
      <c r="V379" s="719"/>
      <c r="W379" s="719"/>
      <c r="X379" s="720"/>
      <c r="Y379" s="670"/>
      <c r="Z379" s="671"/>
      <c r="AA379" s="671"/>
      <c r="AB379" s="671"/>
      <c r="AC379" s="671"/>
      <c r="AD379" s="671"/>
      <c r="AE379" s="671"/>
      <c r="AF379" s="721"/>
      <c r="AG379" s="685" t="str">
        <f t="shared" si="10"/>
        <v/>
      </c>
      <c r="AH379" s="686"/>
      <c r="AI379" s="686"/>
      <c r="AJ379" s="687"/>
      <c r="AK379" s="688"/>
      <c r="AL379" s="689"/>
      <c r="AM379" s="689"/>
      <c r="AN379" s="689"/>
      <c r="AO379" s="689"/>
      <c r="AP379" s="689"/>
      <c r="AQ379" s="689"/>
      <c r="AR379" s="689"/>
      <c r="AS379" s="689"/>
      <c r="AT379" s="689"/>
      <c r="AU379" s="689"/>
      <c r="AV379" s="689"/>
      <c r="AW379" s="689"/>
      <c r="AX379" s="689"/>
      <c r="AY379" s="689"/>
      <c r="AZ379" s="689"/>
      <c r="BA379" s="690"/>
      <c r="BB379" s="667"/>
      <c r="BC379" s="668"/>
      <c r="BD379" s="669"/>
      <c r="BE379" s="670"/>
      <c r="BF379" s="671"/>
      <c r="BG379" s="671"/>
      <c r="BH379" s="671"/>
      <c r="BI379" s="671"/>
      <c r="BJ379" s="671"/>
      <c r="BK379" s="671"/>
      <c r="BL379" s="672"/>
    </row>
    <row r="380" spans="1:64" ht="15.95" customHeight="1">
      <c r="A380" s="134"/>
      <c r="B380" s="134"/>
      <c r="C380" s="705"/>
      <c r="D380" s="706"/>
      <c r="E380" s="712"/>
      <c r="F380" s="713"/>
      <c r="G380" s="713"/>
      <c r="H380" s="713"/>
      <c r="I380" s="713"/>
      <c r="J380" s="713"/>
      <c r="K380" s="713"/>
      <c r="L380" s="714"/>
      <c r="M380" s="679"/>
      <c r="N380" s="680"/>
      <c r="O380" s="680"/>
      <c r="P380" s="680"/>
      <c r="Q380" s="680"/>
      <c r="R380" s="680"/>
      <c r="S380" s="680"/>
      <c r="T380" s="680"/>
      <c r="U380" s="680"/>
      <c r="V380" s="680"/>
      <c r="W380" s="680"/>
      <c r="X380" s="681"/>
      <c r="Y380" s="722"/>
      <c r="Z380" s="723"/>
      <c r="AA380" s="723"/>
      <c r="AB380" s="723"/>
      <c r="AC380" s="723"/>
      <c r="AD380" s="723"/>
      <c r="AE380" s="723"/>
      <c r="AF380" s="724"/>
      <c r="AG380" s="685" t="str">
        <f t="shared" si="10"/>
        <v/>
      </c>
      <c r="AH380" s="686"/>
      <c r="AI380" s="686"/>
      <c r="AJ380" s="687"/>
      <c r="AK380" s="688"/>
      <c r="AL380" s="689"/>
      <c r="AM380" s="689"/>
      <c r="AN380" s="689"/>
      <c r="AO380" s="689"/>
      <c r="AP380" s="689"/>
      <c r="AQ380" s="689"/>
      <c r="AR380" s="689"/>
      <c r="AS380" s="689"/>
      <c r="AT380" s="689"/>
      <c r="AU380" s="689"/>
      <c r="AV380" s="689"/>
      <c r="AW380" s="689"/>
      <c r="AX380" s="689"/>
      <c r="AY380" s="689"/>
      <c r="AZ380" s="689"/>
      <c r="BA380" s="690"/>
      <c r="BB380" s="667"/>
      <c r="BC380" s="668"/>
      <c r="BD380" s="669"/>
      <c r="BE380" s="673"/>
      <c r="BF380" s="674"/>
      <c r="BG380" s="674"/>
      <c r="BH380" s="674"/>
      <c r="BI380" s="674"/>
      <c r="BJ380" s="674"/>
      <c r="BK380" s="674"/>
      <c r="BL380" s="675"/>
    </row>
    <row r="381" spans="1:64" ht="15.95" customHeight="1">
      <c r="A381" s="134"/>
      <c r="B381" s="134"/>
      <c r="C381" s="734"/>
      <c r="D381" s="735"/>
      <c r="E381" s="736"/>
      <c r="F381" s="737"/>
      <c r="G381" s="737"/>
      <c r="H381" s="737"/>
      <c r="I381" s="737"/>
      <c r="J381" s="737"/>
      <c r="K381" s="737"/>
      <c r="L381" s="738"/>
      <c r="M381" s="728"/>
      <c r="N381" s="729"/>
      <c r="O381" s="729"/>
      <c r="P381" s="729"/>
      <c r="Q381" s="729"/>
      <c r="R381" s="729"/>
      <c r="S381" s="729"/>
      <c r="T381" s="729"/>
      <c r="U381" s="729"/>
      <c r="V381" s="729"/>
      <c r="W381" s="729"/>
      <c r="X381" s="730"/>
      <c r="Y381" s="731"/>
      <c r="Z381" s="732"/>
      <c r="AA381" s="732"/>
      <c r="AB381" s="732"/>
      <c r="AC381" s="732"/>
      <c r="AD381" s="732"/>
      <c r="AE381" s="732"/>
      <c r="AF381" s="733"/>
      <c r="AG381" s="685" t="str">
        <f t="shared" si="10"/>
        <v/>
      </c>
      <c r="AH381" s="686"/>
      <c r="AI381" s="686"/>
      <c r="AJ381" s="687"/>
      <c r="AK381" s="688"/>
      <c r="AL381" s="689"/>
      <c r="AM381" s="689"/>
      <c r="AN381" s="689"/>
      <c r="AO381" s="689"/>
      <c r="AP381" s="689"/>
      <c r="AQ381" s="689"/>
      <c r="AR381" s="689"/>
      <c r="AS381" s="689"/>
      <c r="AT381" s="689"/>
      <c r="AU381" s="689"/>
      <c r="AV381" s="689"/>
      <c r="AW381" s="689"/>
      <c r="AX381" s="689"/>
      <c r="AY381" s="689"/>
      <c r="AZ381" s="689"/>
      <c r="BA381" s="690"/>
      <c r="BB381" s="667"/>
      <c r="BC381" s="668"/>
      <c r="BD381" s="669"/>
      <c r="BE381" s="725"/>
      <c r="BF381" s="726"/>
      <c r="BG381" s="726"/>
      <c r="BH381" s="726"/>
      <c r="BI381" s="726"/>
      <c r="BJ381" s="726"/>
      <c r="BK381" s="726"/>
      <c r="BL381" s="727"/>
    </row>
    <row r="382" spans="1:64" ht="15.95" customHeight="1">
      <c r="A382" s="134"/>
      <c r="B382" s="134"/>
      <c r="C382" s="703" t="str">
        <f>IF(M382="","",COUNT($C$7:D381)+1)</f>
        <v/>
      </c>
      <c r="D382" s="704"/>
      <c r="E382" s="709"/>
      <c r="F382" s="710"/>
      <c r="G382" s="710"/>
      <c r="H382" s="710"/>
      <c r="I382" s="710"/>
      <c r="J382" s="710"/>
      <c r="K382" s="710"/>
      <c r="L382" s="711"/>
      <c r="M382" s="718"/>
      <c r="N382" s="719"/>
      <c r="O382" s="719"/>
      <c r="P382" s="719"/>
      <c r="Q382" s="719"/>
      <c r="R382" s="719"/>
      <c r="S382" s="719"/>
      <c r="T382" s="719"/>
      <c r="U382" s="719"/>
      <c r="V382" s="719"/>
      <c r="W382" s="719"/>
      <c r="X382" s="720"/>
      <c r="Y382" s="670"/>
      <c r="Z382" s="671"/>
      <c r="AA382" s="671"/>
      <c r="AB382" s="671"/>
      <c r="AC382" s="671"/>
      <c r="AD382" s="671"/>
      <c r="AE382" s="671"/>
      <c r="AF382" s="721"/>
      <c r="AG382" s="685" t="str">
        <f t="shared" si="10"/>
        <v/>
      </c>
      <c r="AH382" s="686"/>
      <c r="AI382" s="686"/>
      <c r="AJ382" s="687"/>
      <c r="AK382" s="688"/>
      <c r="AL382" s="689"/>
      <c r="AM382" s="689"/>
      <c r="AN382" s="689"/>
      <c r="AO382" s="689"/>
      <c r="AP382" s="689"/>
      <c r="AQ382" s="689"/>
      <c r="AR382" s="689"/>
      <c r="AS382" s="689"/>
      <c r="AT382" s="689"/>
      <c r="AU382" s="689"/>
      <c r="AV382" s="689"/>
      <c r="AW382" s="689"/>
      <c r="AX382" s="689"/>
      <c r="AY382" s="689"/>
      <c r="AZ382" s="689"/>
      <c r="BA382" s="690"/>
      <c r="BB382" s="667"/>
      <c r="BC382" s="668"/>
      <c r="BD382" s="669"/>
      <c r="BE382" s="670"/>
      <c r="BF382" s="671"/>
      <c r="BG382" s="671"/>
      <c r="BH382" s="671"/>
      <c r="BI382" s="671"/>
      <c r="BJ382" s="671"/>
      <c r="BK382" s="671"/>
      <c r="BL382" s="672"/>
    </row>
    <row r="383" spans="1:64" ht="15.95" customHeight="1">
      <c r="A383" s="134"/>
      <c r="B383" s="134"/>
      <c r="C383" s="705"/>
      <c r="D383" s="706"/>
      <c r="E383" s="712"/>
      <c r="F383" s="713"/>
      <c r="G383" s="713"/>
      <c r="H383" s="713"/>
      <c r="I383" s="713"/>
      <c r="J383" s="713"/>
      <c r="K383" s="713"/>
      <c r="L383" s="714"/>
      <c r="M383" s="679"/>
      <c r="N383" s="680"/>
      <c r="O383" s="680"/>
      <c r="P383" s="680"/>
      <c r="Q383" s="680"/>
      <c r="R383" s="680"/>
      <c r="S383" s="680"/>
      <c r="T383" s="680"/>
      <c r="U383" s="680"/>
      <c r="V383" s="680"/>
      <c r="W383" s="680"/>
      <c r="X383" s="681"/>
      <c r="Y383" s="722"/>
      <c r="Z383" s="723"/>
      <c r="AA383" s="723"/>
      <c r="AB383" s="723"/>
      <c r="AC383" s="723"/>
      <c r="AD383" s="723"/>
      <c r="AE383" s="723"/>
      <c r="AF383" s="724"/>
      <c r="AG383" s="685" t="str">
        <f t="shared" si="10"/>
        <v/>
      </c>
      <c r="AH383" s="686"/>
      <c r="AI383" s="686"/>
      <c r="AJ383" s="687"/>
      <c r="AK383" s="688"/>
      <c r="AL383" s="689"/>
      <c r="AM383" s="689"/>
      <c r="AN383" s="689"/>
      <c r="AO383" s="689"/>
      <c r="AP383" s="689"/>
      <c r="AQ383" s="689"/>
      <c r="AR383" s="689"/>
      <c r="AS383" s="689"/>
      <c r="AT383" s="689"/>
      <c r="AU383" s="689"/>
      <c r="AV383" s="689"/>
      <c r="AW383" s="689"/>
      <c r="AX383" s="689"/>
      <c r="AY383" s="689"/>
      <c r="AZ383" s="689"/>
      <c r="BA383" s="690"/>
      <c r="BB383" s="667"/>
      <c r="BC383" s="668"/>
      <c r="BD383" s="669"/>
      <c r="BE383" s="673"/>
      <c r="BF383" s="674"/>
      <c r="BG383" s="674"/>
      <c r="BH383" s="674"/>
      <c r="BI383" s="674"/>
      <c r="BJ383" s="674"/>
      <c r="BK383" s="674"/>
      <c r="BL383" s="675"/>
    </row>
    <row r="384" spans="1:64" ht="15.95" customHeight="1">
      <c r="A384" s="134"/>
      <c r="B384" s="134"/>
      <c r="C384" s="734"/>
      <c r="D384" s="735"/>
      <c r="E384" s="736"/>
      <c r="F384" s="737"/>
      <c r="G384" s="737"/>
      <c r="H384" s="737"/>
      <c r="I384" s="737"/>
      <c r="J384" s="737"/>
      <c r="K384" s="737"/>
      <c r="L384" s="738"/>
      <c r="M384" s="728"/>
      <c r="N384" s="729"/>
      <c r="O384" s="729"/>
      <c r="P384" s="729"/>
      <c r="Q384" s="729"/>
      <c r="R384" s="729"/>
      <c r="S384" s="729"/>
      <c r="T384" s="729"/>
      <c r="U384" s="729"/>
      <c r="V384" s="729"/>
      <c r="W384" s="729"/>
      <c r="X384" s="730"/>
      <c r="Y384" s="731"/>
      <c r="Z384" s="732"/>
      <c r="AA384" s="732"/>
      <c r="AB384" s="732"/>
      <c r="AC384" s="732"/>
      <c r="AD384" s="732"/>
      <c r="AE384" s="732"/>
      <c r="AF384" s="733"/>
      <c r="AG384" s="685" t="str">
        <f t="shared" si="10"/>
        <v/>
      </c>
      <c r="AH384" s="686"/>
      <c r="AI384" s="686"/>
      <c r="AJ384" s="687"/>
      <c r="AK384" s="688"/>
      <c r="AL384" s="689"/>
      <c r="AM384" s="689"/>
      <c r="AN384" s="689"/>
      <c r="AO384" s="689"/>
      <c r="AP384" s="689"/>
      <c r="AQ384" s="689"/>
      <c r="AR384" s="689"/>
      <c r="AS384" s="689"/>
      <c r="AT384" s="689"/>
      <c r="AU384" s="689"/>
      <c r="AV384" s="689"/>
      <c r="AW384" s="689"/>
      <c r="AX384" s="689"/>
      <c r="AY384" s="689"/>
      <c r="AZ384" s="689"/>
      <c r="BA384" s="690"/>
      <c r="BB384" s="667"/>
      <c r="BC384" s="668"/>
      <c r="BD384" s="669"/>
      <c r="BE384" s="725"/>
      <c r="BF384" s="726"/>
      <c r="BG384" s="726"/>
      <c r="BH384" s="726"/>
      <c r="BI384" s="726"/>
      <c r="BJ384" s="726"/>
      <c r="BK384" s="726"/>
      <c r="BL384" s="727"/>
    </row>
    <row r="385" spans="1:64" ht="15.95" customHeight="1">
      <c r="A385" s="134"/>
      <c r="B385" s="134"/>
      <c r="C385" s="703" t="str">
        <f>IF(M385="","",COUNT($C$7:D384)+1)</f>
        <v/>
      </c>
      <c r="D385" s="704"/>
      <c r="E385" s="709"/>
      <c r="F385" s="710"/>
      <c r="G385" s="710"/>
      <c r="H385" s="710"/>
      <c r="I385" s="710"/>
      <c r="J385" s="710"/>
      <c r="K385" s="710"/>
      <c r="L385" s="711"/>
      <c r="M385" s="718"/>
      <c r="N385" s="719"/>
      <c r="O385" s="719"/>
      <c r="P385" s="719"/>
      <c r="Q385" s="719"/>
      <c r="R385" s="719"/>
      <c r="S385" s="719"/>
      <c r="T385" s="719"/>
      <c r="U385" s="719"/>
      <c r="V385" s="719"/>
      <c r="W385" s="719"/>
      <c r="X385" s="720"/>
      <c r="Y385" s="670"/>
      <c r="Z385" s="671"/>
      <c r="AA385" s="671"/>
      <c r="AB385" s="671"/>
      <c r="AC385" s="671"/>
      <c r="AD385" s="671"/>
      <c r="AE385" s="671"/>
      <c r="AF385" s="721"/>
      <c r="AG385" s="685" t="str">
        <f t="shared" si="10"/>
        <v/>
      </c>
      <c r="AH385" s="686"/>
      <c r="AI385" s="686"/>
      <c r="AJ385" s="687"/>
      <c r="AK385" s="688"/>
      <c r="AL385" s="689"/>
      <c r="AM385" s="689"/>
      <c r="AN385" s="689"/>
      <c r="AO385" s="689"/>
      <c r="AP385" s="689"/>
      <c r="AQ385" s="689"/>
      <c r="AR385" s="689"/>
      <c r="AS385" s="689"/>
      <c r="AT385" s="689"/>
      <c r="AU385" s="689"/>
      <c r="AV385" s="689"/>
      <c r="AW385" s="689"/>
      <c r="AX385" s="689"/>
      <c r="AY385" s="689"/>
      <c r="AZ385" s="689"/>
      <c r="BA385" s="690"/>
      <c r="BB385" s="667"/>
      <c r="BC385" s="668"/>
      <c r="BD385" s="669"/>
      <c r="BE385" s="670"/>
      <c r="BF385" s="671"/>
      <c r="BG385" s="671"/>
      <c r="BH385" s="671"/>
      <c r="BI385" s="671"/>
      <c r="BJ385" s="671"/>
      <c r="BK385" s="671"/>
      <c r="BL385" s="672"/>
    </row>
    <row r="386" spans="1:64" ht="15.95" customHeight="1">
      <c r="A386" s="134"/>
      <c r="B386" s="134"/>
      <c r="C386" s="705"/>
      <c r="D386" s="706"/>
      <c r="E386" s="712"/>
      <c r="F386" s="713"/>
      <c r="G386" s="713"/>
      <c r="H386" s="713"/>
      <c r="I386" s="713"/>
      <c r="J386" s="713"/>
      <c r="K386" s="713"/>
      <c r="L386" s="714"/>
      <c r="M386" s="679"/>
      <c r="N386" s="680"/>
      <c r="O386" s="680"/>
      <c r="P386" s="680"/>
      <c r="Q386" s="680"/>
      <c r="R386" s="680"/>
      <c r="S386" s="680"/>
      <c r="T386" s="680"/>
      <c r="U386" s="680"/>
      <c r="V386" s="680"/>
      <c r="W386" s="680"/>
      <c r="X386" s="681"/>
      <c r="Y386" s="722"/>
      <c r="Z386" s="723"/>
      <c r="AA386" s="723"/>
      <c r="AB386" s="723"/>
      <c r="AC386" s="723"/>
      <c r="AD386" s="723"/>
      <c r="AE386" s="723"/>
      <c r="AF386" s="724"/>
      <c r="AG386" s="685" t="str">
        <f t="shared" si="10"/>
        <v/>
      </c>
      <c r="AH386" s="686"/>
      <c r="AI386" s="686"/>
      <c r="AJ386" s="687"/>
      <c r="AK386" s="688"/>
      <c r="AL386" s="689"/>
      <c r="AM386" s="689"/>
      <c r="AN386" s="689"/>
      <c r="AO386" s="689"/>
      <c r="AP386" s="689"/>
      <c r="AQ386" s="689"/>
      <c r="AR386" s="689"/>
      <c r="AS386" s="689"/>
      <c r="AT386" s="689"/>
      <c r="AU386" s="689"/>
      <c r="AV386" s="689"/>
      <c r="AW386" s="689"/>
      <c r="AX386" s="689"/>
      <c r="AY386" s="689"/>
      <c r="AZ386" s="689"/>
      <c r="BA386" s="690"/>
      <c r="BB386" s="667"/>
      <c r="BC386" s="668"/>
      <c r="BD386" s="669"/>
      <c r="BE386" s="673"/>
      <c r="BF386" s="674"/>
      <c r="BG386" s="674"/>
      <c r="BH386" s="674"/>
      <c r="BI386" s="674"/>
      <c r="BJ386" s="674"/>
      <c r="BK386" s="674"/>
      <c r="BL386" s="675"/>
    </row>
    <row r="387" spans="1:64" ht="15.95" customHeight="1" thickBot="1">
      <c r="A387" s="134"/>
      <c r="B387" s="134"/>
      <c r="C387" s="707"/>
      <c r="D387" s="708"/>
      <c r="E387" s="736"/>
      <c r="F387" s="737"/>
      <c r="G387" s="737"/>
      <c r="H387" s="737"/>
      <c r="I387" s="737"/>
      <c r="J387" s="737"/>
      <c r="K387" s="737"/>
      <c r="L387" s="738"/>
      <c r="M387" s="682"/>
      <c r="N387" s="683"/>
      <c r="O387" s="683"/>
      <c r="P387" s="683"/>
      <c r="Q387" s="683"/>
      <c r="R387" s="683"/>
      <c r="S387" s="683"/>
      <c r="T387" s="683"/>
      <c r="U387" s="683"/>
      <c r="V387" s="683"/>
      <c r="W387" s="683"/>
      <c r="X387" s="684"/>
      <c r="Y387" s="731"/>
      <c r="Z387" s="732"/>
      <c r="AA387" s="732"/>
      <c r="AB387" s="732"/>
      <c r="AC387" s="732"/>
      <c r="AD387" s="732"/>
      <c r="AE387" s="732"/>
      <c r="AF387" s="733"/>
      <c r="AG387" s="685" t="str">
        <f t="shared" si="10"/>
        <v/>
      </c>
      <c r="AH387" s="686"/>
      <c r="AI387" s="686"/>
      <c r="AJ387" s="687"/>
      <c r="AK387" s="697"/>
      <c r="AL387" s="698"/>
      <c r="AM387" s="698"/>
      <c r="AN387" s="698"/>
      <c r="AO387" s="698"/>
      <c r="AP387" s="698"/>
      <c r="AQ387" s="698"/>
      <c r="AR387" s="698"/>
      <c r="AS387" s="698"/>
      <c r="AT387" s="698"/>
      <c r="AU387" s="698"/>
      <c r="AV387" s="698"/>
      <c r="AW387" s="698"/>
      <c r="AX387" s="698"/>
      <c r="AY387" s="698"/>
      <c r="AZ387" s="698"/>
      <c r="BA387" s="699"/>
      <c r="BB387" s="700"/>
      <c r="BC387" s="701"/>
      <c r="BD387" s="702"/>
      <c r="BE387" s="676"/>
      <c r="BF387" s="677"/>
      <c r="BG387" s="677"/>
      <c r="BH387" s="677"/>
      <c r="BI387" s="677"/>
      <c r="BJ387" s="677"/>
      <c r="BK387" s="677"/>
      <c r="BL387" s="678"/>
    </row>
    <row r="388" spans="1:64" ht="15.95" customHeight="1">
      <c r="A388" s="134"/>
      <c r="B388" s="150"/>
      <c r="C388" s="167"/>
      <c r="D388" s="243" t="str">
        <f>D332</f>
        <v>※年齢は、令和5年4月1日時点での年齢とする。</v>
      </c>
      <c r="E388" s="178"/>
      <c r="F388" s="178"/>
      <c r="G388" s="178"/>
      <c r="H388" s="178"/>
      <c r="I388" s="178"/>
      <c r="J388" s="178"/>
      <c r="K388" s="178"/>
      <c r="L388" s="178"/>
      <c r="M388" s="136"/>
      <c r="N388" s="153"/>
      <c r="O388" s="179"/>
      <c r="P388" s="179"/>
      <c r="Q388" s="179"/>
      <c r="R388" s="179"/>
      <c r="S388" s="179"/>
      <c r="T388" s="179"/>
      <c r="U388" s="179"/>
      <c r="V388" s="179"/>
      <c r="W388" s="179"/>
      <c r="X388" s="179"/>
      <c r="Y388" s="153"/>
      <c r="Z388" s="153"/>
      <c r="AA388" s="153"/>
      <c r="AB388" s="153"/>
      <c r="AC388" s="153"/>
      <c r="AD388" s="153"/>
      <c r="AE388" s="153"/>
      <c r="AF388" s="153"/>
      <c r="AG388" s="153"/>
      <c r="AH388" s="153"/>
      <c r="AI388" s="153"/>
      <c r="AJ388" s="153"/>
      <c r="AK388" s="178"/>
      <c r="AL388" s="178"/>
      <c r="AM388" s="178"/>
      <c r="AN388" s="178"/>
      <c r="AO388" s="178"/>
      <c r="AP388" s="178"/>
      <c r="AQ388" s="180"/>
      <c r="AR388" s="180"/>
      <c r="AS388" s="178"/>
      <c r="AT388" s="178"/>
      <c r="AU388" s="178"/>
      <c r="AV388" s="178"/>
      <c r="AW388" s="178"/>
      <c r="AX388" s="178"/>
      <c r="AY388" s="178"/>
      <c r="AZ388" s="181"/>
      <c r="BA388" s="181"/>
      <c r="BB388" s="181"/>
      <c r="BC388" s="181"/>
      <c r="BD388" s="181"/>
      <c r="BE388" s="178"/>
      <c r="BF388" s="178"/>
      <c r="BG388" s="178"/>
      <c r="BH388" s="178"/>
      <c r="BI388" s="178"/>
      <c r="BJ388" s="178"/>
      <c r="BK388" s="178"/>
      <c r="BL388" s="178"/>
    </row>
    <row r="389" spans="1:64" ht="15.95" customHeight="1">
      <c r="A389" s="134"/>
      <c r="B389" s="137"/>
      <c r="C389" s="166"/>
      <c r="D389" s="156"/>
      <c r="E389" s="168"/>
      <c r="F389" s="168"/>
      <c r="G389" s="168"/>
      <c r="H389" s="168"/>
      <c r="I389" s="168"/>
      <c r="J389" s="168"/>
      <c r="K389" s="168"/>
      <c r="L389" s="168"/>
      <c r="M389" s="136"/>
      <c r="N389" s="136"/>
      <c r="O389" s="136"/>
      <c r="P389" s="136"/>
      <c r="Q389" s="136"/>
      <c r="R389" s="136"/>
      <c r="S389" s="163"/>
      <c r="T389" s="163"/>
      <c r="U389" s="163"/>
      <c r="V389" s="163"/>
      <c r="W389" s="163"/>
      <c r="X389" s="163"/>
      <c r="Y389" s="163"/>
      <c r="Z389" s="163"/>
      <c r="AA389" s="163"/>
      <c r="AB389" s="163"/>
      <c r="AC389" s="163"/>
      <c r="AD389" s="163"/>
      <c r="AE389" s="163"/>
      <c r="AF389" s="163"/>
      <c r="AG389" s="163"/>
      <c r="AH389" s="164"/>
      <c r="AI389" s="164"/>
      <c r="AJ389" s="168"/>
      <c r="AK389" s="168"/>
      <c r="AL389" s="168"/>
      <c r="AM389" s="168"/>
      <c r="AN389" s="168"/>
      <c r="AO389" s="168"/>
      <c r="AP389" s="168"/>
      <c r="AQ389" s="164"/>
      <c r="AR389" s="164"/>
      <c r="AS389" s="168"/>
      <c r="AT389" s="168"/>
      <c r="AU389" s="168"/>
      <c r="AV389" s="168"/>
      <c r="AW389" s="168"/>
      <c r="AX389" s="168"/>
      <c r="AY389" s="168"/>
      <c r="AZ389" s="182"/>
      <c r="BA389" s="182"/>
      <c r="BB389" s="182"/>
      <c r="BC389" s="182"/>
      <c r="BD389" s="182"/>
      <c r="BE389" s="168"/>
      <c r="BF389" s="168"/>
      <c r="BG389" s="168"/>
      <c r="BH389" s="168"/>
      <c r="BI389" s="168"/>
      <c r="BJ389" s="168"/>
      <c r="BK389" s="168"/>
      <c r="BL389" s="168"/>
    </row>
    <row r="390" spans="1:64" ht="15.95" customHeight="1">
      <c r="A390" s="134"/>
      <c r="B390" s="137"/>
      <c r="C390" s="166"/>
      <c r="D390" s="167"/>
      <c r="E390" s="168"/>
      <c r="F390" s="168"/>
      <c r="G390" s="168"/>
      <c r="H390" s="168"/>
      <c r="I390" s="168"/>
      <c r="J390" s="168"/>
      <c r="K390" s="168"/>
      <c r="L390" s="168"/>
      <c r="M390" s="136"/>
      <c r="N390" s="136"/>
      <c r="O390" s="136"/>
      <c r="P390" s="136"/>
      <c r="Q390" s="136"/>
      <c r="R390" s="136"/>
      <c r="S390" s="163"/>
      <c r="T390" s="163"/>
      <c r="U390" s="163"/>
      <c r="V390" s="163"/>
      <c r="W390" s="163"/>
      <c r="X390" s="163"/>
      <c r="Y390" s="163"/>
      <c r="Z390" s="163"/>
      <c r="AA390" s="163"/>
      <c r="AB390" s="163"/>
      <c r="AC390" s="163"/>
      <c r="AD390" s="163"/>
      <c r="AE390" s="163"/>
      <c r="AF390" s="163"/>
      <c r="AG390" s="163"/>
      <c r="AH390" s="164"/>
      <c r="AI390" s="164"/>
      <c r="AJ390" s="168"/>
      <c r="AK390" s="168"/>
      <c r="AL390" s="168"/>
      <c r="AM390" s="168"/>
      <c r="AN390" s="168"/>
      <c r="AO390" s="168"/>
      <c r="AP390" s="168"/>
      <c r="AQ390" s="164"/>
      <c r="AR390" s="164"/>
      <c r="AS390" s="168"/>
      <c r="AT390" s="168"/>
      <c r="AU390" s="168"/>
      <c r="AV390" s="168"/>
      <c r="AW390" s="168"/>
      <c r="AX390" s="168"/>
      <c r="AY390" s="168"/>
      <c r="AZ390" s="182"/>
      <c r="BA390" s="182"/>
      <c r="BB390" s="182"/>
      <c r="BC390" s="182"/>
      <c r="BD390" s="182"/>
      <c r="BE390" s="168"/>
      <c r="BF390" s="168"/>
      <c r="BG390" s="168"/>
      <c r="BH390" s="168"/>
      <c r="BI390" s="168"/>
      <c r="BJ390" s="168"/>
      <c r="BK390" s="168"/>
      <c r="BL390" s="168"/>
    </row>
    <row r="391" spans="1:64" ht="15.95" customHeight="1">
      <c r="A391" s="134"/>
      <c r="B391" s="137"/>
      <c r="C391" s="166"/>
      <c r="D391" s="167"/>
      <c r="E391" s="168"/>
      <c r="F391" s="168"/>
      <c r="G391" s="168"/>
      <c r="H391" s="168"/>
      <c r="I391" s="168"/>
      <c r="J391" s="168"/>
      <c r="K391" s="168"/>
      <c r="L391" s="168"/>
      <c r="M391" s="136"/>
      <c r="N391" s="136"/>
      <c r="O391" s="133"/>
      <c r="P391" s="133"/>
      <c r="Q391" s="133"/>
      <c r="R391" s="133"/>
      <c r="S391" s="163"/>
      <c r="T391" s="163"/>
      <c r="U391" s="163"/>
      <c r="V391" s="163"/>
      <c r="W391" s="163"/>
      <c r="X391" s="163"/>
      <c r="Y391" s="163"/>
      <c r="Z391" s="163"/>
      <c r="AA391" s="163"/>
      <c r="AB391" s="163"/>
      <c r="AC391" s="163"/>
      <c r="AD391" s="163"/>
      <c r="AE391" s="163"/>
      <c r="AF391" s="163"/>
      <c r="AG391" s="163"/>
      <c r="AH391" s="164"/>
      <c r="AI391" s="164"/>
      <c r="AJ391" s="168"/>
      <c r="AK391" s="168"/>
      <c r="AL391" s="168"/>
      <c r="AM391" s="168"/>
      <c r="AN391" s="168"/>
      <c r="AO391" s="168"/>
      <c r="AP391" s="168"/>
      <c r="AQ391" s="164"/>
      <c r="AR391" s="164"/>
      <c r="AS391" s="168"/>
      <c r="AT391" s="168"/>
      <c r="AU391" s="168"/>
      <c r="AV391" s="168"/>
      <c r="AW391" s="168"/>
      <c r="AX391" s="168"/>
      <c r="AY391" s="168"/>
      <c r="AZ391" s="182"/>
      <c r="BA391" s="182"/>
      <c r="BB391" s="182"/>
      <c r="BC391" s="182"/>
      <c r="BD391" s="182"/>
      <c r="BE391" s="168"/>
      <c r="BF391" s="168"/>
      <c r="BG391" s="168"/>
      <c r="BH391" s="168"/>
      <c r="BI391" s="168"/>
      <c r="BJ391" s="168"/>
      <c r="BK391" s="168"/>
      <c r="BL391" s="168"/>
    </row>
    <row r="392" spans="1:64" ht="15.95" customHeight="1">
      <c r="C392" s="192"/>
      <c r="D392" s="192"/>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93"/>
      <c r="AV392" s="193"/>
      <c r="AW392" s="193"/>
      <c r="AX392" s="193"/>
      <c r="AY392" s="193"/>
      <c r="AZ392" s="193"/>
      <c r="BA392" s="193"/>
      <c r="BB392" s="193"/>
      <c r="BC392" s="193"/>
      <c r="BD392" s="193"/>
      <c r="BE392" s="193"/>
      <c r="BF392" s="193"/>
      <c r="BG392" s="193"/>
      <c r="BH392" s="193"/>
      <c r="BI392" s="193"/>
      <c r="BJ392" s="193"/>
      <c r="BK392" s="193"/>
      <c r="BL392" s="193"/>
    </row>
    <row r="393" spans="1:64" ht="15.95" customHeight="1">
      <c r="A393" s="117" t="s">
        <v>230</v>
      </c>
      <c r="B393" s="117"/>
      <c r="C393" s="119"/>
      <c r="D393" s="119"/>
      <c r="E393" s="111"/>
      <c r="F393" s="111"/>
      <c r="G393" s="111"/>
      <c r="H393" s="111"/>
      <c r="I393" s="111"/>
      <c r="J393" s="111"/>
      <c r="K393" s="111"/>
      <c r="L393" s="111"/>
      <c r="M393" s="109"/>
      <c r="N393" s="109"/>
      <c r="O393" s="109"/>
      <c r="P393" s="109"/>
      <c r="Q393" s="109"/>
      <c r="R393" s="769" t="s">
        <v>231</v>
      </c>
      <c r="S393" s="770"/>
      <c r="T393" s="770"/>
      <c r="U393" s="770"/>
      <c r="V393" s="770"/>
      <c r="W393" s="770"/>
      <c r="X393" s="770"/>
      <c r="Y393" s="771"/>
      <c r="Z393" s="769">
        <f>Z1</f>
        <v>0</v>
      </c>
      <c r="AA393" s="770"/>
      <c r="AB393" s="770"/>
      <c r="AC393" s="770"/>
      <c r="AD393" s="770"/>
      <c r="AE393" s="770"/>
      <c r="AF393" s="770"/>
      <c r="AG393" s="771"/>
      <c r="AH393" s="112"/>
      <c r="AI393" s="112"/>
      <c r="AJ393" s="772" t="s">
        <v>232</v>
      </c>
      <c r="AK393" s="773"/>
      <c r="AL393" s="773"/>
      <c r="AM393" s="773"/>
      <c r="AN393" s="773"/>
      <c r="AO393" s="773"/>
      <c r="AP393" s="773"/>
      <c r="AQ393" s="774"/>
      <c r="AR393" s="775" t="str">
        <f>AS1</f>
        <v>霧島工務店株式会社</v>
      </c>
      <c r="AS393" s="776"/>
      <c r="AT393" s="776"/>
      <c r="AU393" s="776"/>
      <c r="AV393" s="776"/>
      <c r="AW393" s="776"/>
      <c r="AX393" s="776"/>
      <c r="AY393" s="776"/>
      <c r="AZ393" s="776"/>
      <c r="BA393" s="776"/>
      <c r="BB393" s="776"/>
      <c r="BC393" s="776"/>
      <c r="BD393" s="776"/>
      <c r="BE393" s="776"/>
      <c r="BF393" s="776"/>
      <c r="BG393" s="777"/>
      <c r="BH393" s="173"/>
      <c r="BI393" s="778" t="s">
        <v>482</v>
      </c>
      <c r="BJ393" s="778"/>
      <c r="BK393" s="778"/>
      <c r="BL393" s="778"/>
    </row>
    <row r="394" spans="1:64" ht="15.95" customHeight="1">
      <c r="A394" s="118"/>
      <c r="B394" s="118"/>
      <c r="C394" s="174"/>
      <c r="D394" s="174"/>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c r="BI394" s="120"/>
      <c r="BJ394" s="120"/>
      <c r="BK394" s="120"/>
      <c r="BL394" s="120"/>
    </row>
    <row r="395" spans="1:64" ht="15.95" customHeight="1">
      <c r="A395" s="122"/>
      <c r="B395" s="123"/>
      <c r="C395" s="779" t="s">
        <v>235</v>
      </c>
      <c r="D395" s="779"/>
      <c r="E395" s="779"/>
      <c r="F395" s="779"/>
      <c r="G395" s="779"/>
      <c r="H395" s="779"/>
      <c r="I395" s="779"/>
      <c r="J395" s="779"/>
      <c r="K395" s="779"/>
      <c r="L395" s="779"/>
      <c r="M395" s="779"/>
      <c r="N395" s="779"/>
      <c r="O395" s="779"/>
      <c r="P395" s="779"/>
      <c r="Q395" s="779"/>
      <c r="R395" s="779"/>
      <c r="S395" s="779"/>
      <c r="T395" s="779"/>
      <c r="U395" s="779"/>
      <c r="V395" s="779"/>
      <c r="W395" s="779"/>
      <c r="X395" s="779"/>
      <c r="Y395" s="779"/>
      <c r="Z395" s="779"/>
      <c r="AA395" s="779"/>
      <c r="AB395" s="779"/>
      <c r="AC395" s="779"/>
      <c r="AD395" s="779"/>
      <c r="AE395" s="779"/>
      <c r="AF395" s="779"/>
      <c r="AG395" s="779"/>
      <c r="AH395" s="779"/>
      <c r="AI395" s="779"/>
      <c r="AJ395" s="779"/>
      <c r="AK395" s="779"/>
      <c r="AL395" s="779"/>
      <c r="AM395" s="779"/>
      <c r="AN395" s="779"/>
      <c r="AO395" s="779"/>
      <c r="AP395" s="779"/>
      <c r="AQ395" s="779"/>
      <c r="AR395" s="779"/>
      <c r="AS395" s="779"/>
      <c r="AT395" s="779"/>
      <c r="AU395" s="779"/>
      <c r="AV395" s="779"/>
      <c r="AW395" s="779"/>
      <c r="AX395" s="779"/>
      <c r="AY395" s="779"/>
      <c r="AZ395" s="779"/>
      <c r="BA395" s="779"/>
      <c r="BB395" s="779"/>
      <c r="BC395" s="779"/>
      <c r="BD395" s="779"/>
      <c r="BE395" s="779"/>
      <c r="BF395" s="779"/>
      <c r="BG395" s="779"/>
      <c r="BH395" s="779"/>
      <c r="BI395" s="779"/>
      <c r="BJ395" s="779"/>
      <c r="BK395" s="779"/>
      <c r="BL395" s="779"/>
    </row>
    <row r="396" spans="1:64" ht="15.95" customHeight="1" thickBot="1">
      <c r="A396" s="122"/>
      <c r="B396" s="123"/>
      <c r="C396" s="176"/>
      <c r="D396" s="176"/>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c r="BB396" s="177"/>
      <c r="BC396" s="177"/>
      <c r="BD396" s="177"/>
      <c r="BE396" s="177"/>
      <c r="BF396" s="177"/>
      <c r="BG396" s="177"/>
      <c r="BH396" s="177"/>
      <c r="BI396" s="177"/>
      <c r="BJ396" s="177"/>
      <c r="BK396" s="177"/>
      <c r="BL396" s="177"/>
    </row>
    <row r="397" spans="1:64" ht="15.95" customHeight="1">
      <c r="A397" s="134"/>
      <c r="B397" s="134"/>
      <c r="C397" s="751" t="s">
        <v>3</v>
      </c>
      <c r="D397" s="752"/>
      <c r="E397" s="755" t="s">
        <v>238</v>
      </c>
      <c r="F397" s="756"/>
      <c r="G397" s="756"/>
      <c r="H397" s="756"/>
      <c r="I397" s="756"/>
      <c r="J397" s="756"/>
      <c r="K397" s="756"/>
      <c r="L397" s="757"/>
      <c r="M397" s="761" t="s">
        <v>239</v>
      </c>
      <c r="N397" s="762"/>
      <c r="O397" s="762"/>
      <c r="P397" s="762"/>
      <c r="Q397" s="762"/>
      <c r="R397" s="762"/>
      <c r="S397" s="762"/>
      <c r="T397" s="762"/>
      <c r="U397" s="762"/>
      <c r="V397" s="762"/>
      <c r="W397" s="762"/>
      <c r="X397" s="763"/>
      <c r="Y397" s="761" t="s">
        <v>240</v>
      </c>
      <c r="Z397" s="762"/>
      <c r="AA397" s="762"/>
      <c r="AB397" s="762"/>
      <c r="AC397" s="762"/>
      <c r="AD397" s="762"/>
      <c r="AE397" s="762"/>
      <c r="AF397" s="763"/>
      <c r="AG397" s="745" t="s">
        <v>241</v>
      </c>
      <c r="AH397" s="746"/>
      <c r="AI397" s="746"/>
      <c r="AJ397" s="767"/>
      <c r="AK397" s="745" t="s">
        <v>242</v>
      </c>
      <c r="AL397" s="746"/>
      <c r="AM397" s="746"/>
      <c r="AN397" s="746"/>
      <c r="AO397" s="746"/>
      <c r="AP397" s="746"/>
      <c r="AQ397" s="746"/>
      <c r="AR397" s="746"/>
      <c r="AS397" s="746"/>
      <c r="AT397" s="746"/>
      <c r="AU397" s="746"/>
      <c r="AV397" s="746"/>
      <c r="AW397" s="746"/>
      <c r="AX397" s="746"/>
      <c r="AY397" s="746"/>
      <c r="AZ397" s="746"/>
      <c r="BA397" s="767"/>
      <c r="BB397" s="739" t="s">
        <v>243</v>
      </c>
      <c r="BC397" s="740"/>
      <c r="BD397" s="741"/>
      <c r="BE397" s="745" t="s">
        <v>305</v>
      </c>
      <c r="BF397" s="746"/>
      <c r="BG397" s="746"/>
      <c r="BH397" s="746"/>
      <c r="BI397" s="746"/>
      <c r="BJ397" s="746"/>
      <c r="BK397" s="746"/>
      <c r="BL397" s="747"/>
    </row>
    <row r="398" spans="1:64" ht="15.95" customHeight="1">
      <c r="A398" s="134"/>
      <c r="B398" s="134"/>
      <c r="C398" s="753"/>
      <c r="D398" s="754"/>
      <c r="E398" s="758"/>
      <c r="F398" s="759"/>
      <c r="G398" s="759"/>
      <c r="H398" s="759"/>
      <c r="I398" s="759"/>
      <c r="J398" s="759"/>
      <c r="K398" s="759"/>
      <c r="L398" s="760"/>
      <c r="M398" s="764"/>
      <c r="N398" s="765"/>
      <c r="O398" s="765"/>
      <c r="P398" s="765"/>
      <c r="Q398" s="765"/>
      <c r="R398" s="765"/>
      <c r="S398" s="765"/>
      <c r="T398" s="765"/>
      <c r="U398" s="765"/>
      <c r="V398" s="765"/>
      <c r="W398" s="765"/>
      <c r="X398" s="766"/>
      <c r="Y398" s="764"/>
      <c r="Z398" s="765"/>
      <c r="AA398" s="765"/>
      <c r="AB398" s="765"/>
      <c r="AC398" s="765"/>
      <c r="AD398" s="765"/>
      <c r="AE398" s="765"/>
      <c r="AF398" s="766"/>
      <c r="AG398" s="748"/>
      <c r="AH398" s="749"/>
      <c r="AI398" s="749"/>
      <c r="AJ398" s="768"/>
      <c r="AK398" s="748"/>
      <c r="AL398" s="749"/>
      <c r="AM398" s="749"/>
      <c r="AN398" s="749"/>
      <c r="AO398" s="749"/>
      <c r="AP398" s="749"/>
      <c r="AQ398" s="749"/>
      <c r="AR398" s="749"/>
      <c r="AS398" s="749"/>
      <c r="AT398" s="749"/>
      <c r="AU398" s="749"/>
      <c r="AV398" s="749"/>
      <c r="AW398" s="749"/>
      <c r="AX398" s="749"/>
      <c r="AY398" s="749"/>
      <c r="AZ398" s="749"/>
      <c r="BA398" s="768"/>
      <c r="BB398" s="742"/>
      <c r="BC398" s="743"/>
      <c r="BD398" s="744"/>
      <c r="BE398" s="748"/>
      <c r="BF398" s="749"/>
      <c r="BG398" s="749"/>
      <c r="BH398" s="749"/>
      <c r="BI398" s="749"/>
      <c r="BJ398" s="749"/>
      <c r="BK398" s="749"/>
      <c r="BL398" s="750"/>
    </row>
    <row r="399" spans="1:64" ht="15.95" customHeight="1">
      <c r="A399" s="134"/>
      <c r="B399" s="134"/>
      <c r="C399" s="703" t="str">
        <f>IF(M399="","",COUNT($C$7:D398)+1)</f>
        <v/>
      </c>
      <c r="D399" s="704"/>
      <c r="E399" s="709"/>
      <c r="F399" s="710"/>
      <c r="G399" s="710"/>
      <c r="H399" s="710"/>
      <c r="I399" s="710"/>
      <c r="J399" s="710"/>
      <c r="K399" s="710"/>
      <c r="L399" s="711"/>
      <c r="M399" s="718"/>
      <c r="N399" s="719"/>
      <c r="O399" s="719"/>
      <c r="P399" s="719"/>
      <c r="Q399" s="719"/>
      <c r="R399" s="719"/>
      <c r="S399" s="719"/>
      <c r="T399" s="719"/>
      <c r="U399" s="719"/>
      <c r="V399" s="719"/>
      <c r="W399" s="719"/>
      <c r="X399" s="720"/>
      <c r="Y399" s="670"/>
      <c r="Z399" s="671"/>
      <c r="AA399" s="671"/>
      <c r="AB399" s="671"/>
      <c r="AC399" s="671"/>
      <c r="AD399" s="671"/>
      <c r="AE399" s="671"/>
      <c r="AF399" s="721"/>
      <c r="AG399" s="685" t="str">
        <f t="shared" ref="AG399:AG443" si="11">IF(OR(ISNA(VLOOKUP(AK399,$BQ$42:$BR$223,2,FALSE)),AK399=0,AK399="",AK399="",AK399=" ",AK399="　"),"",VLOOKUP(AK399,$BQ$42:$BR$223,2,FALSE))</f>
        <v/>
      </c>
      <c r="AH399" s="686"/>
      <c r="AI399" s="686"/>
      <c r="AJ399" s="687"/>
      <c r="AK399" s="688"/>
      <c r="AL399" s="689"/>
      <c r="AM399" s="689"/>
      <c r="AN399" s="689"/>
      <c r="AO399" s="689"/>
      <c r="AP399" s="689"/>
      <c r="AQ399" s="689"/>
      <c r="AR399" s="689"/>
      <c r="AS399" s="689"/>
      <c r="AT399" s="689"/>
      <c r="AU399" s="689"/>
      <c r="AV399" s="689"/>
      <c r="AW399" s="689"/>
      <c r="AX399" s="689"/>
      <c r="AY399" s="689"/>
      <c r="AZ399" s="689"/>
      <c r="BA399" s="690"/>
      <c r="BB399" s="667"/>
      <c r="BC399" s="668"/>
      <c r="BD399" s="669"/>
      <c r="BE399" s="670"/>
      <c r="BF399" s="671"/>
      <c r="BG399" s="671"/>
      <c r="BH399" s="671"/>
      <c r="BI399" s="671"/>
      <c r="BJ399" s="671"/>
      <c r="BK399" s="671"/>
      <c r="BL399" s="672"/>
    </row>
    <row r="400" spans="1:64" ht="15.95" customHeight="1">
      <c r="A400" s="134"/>
      <c r="B400" s="134"/>
      <c r="C400" s="705"/>
      <c r="D400" s="706"/>
      <c r="E400" s="712"/>
      <c r="F400" s="713"/>
      <c r="G400" s="713"/>
      <c r="H400" s="713"/>
      <c r="I400" s="713"/>
      <c r="J400" s="713"/>
      <c r="K400" s="713"/>
      <c r="L400" s="714"/>
      <c r="M400" s="679"/>
      <c r="N400" s="680"/>
      <c r="O400" s="680"/>
      <c r="P400" s="680"/>
      <c r="Q400" s="680"/>
      <c r="R400" s="680"/>
      <c r="S400" s="680"/>
      <c r="T400" s="680"/>
      <c r="U400" s="680"/>
      <c r="V400" s="680"/>
      <c r="W400" s="680"/>
      <c r="X400" s="681"/>
      <c r="Y400" s="722"/>
      <c r="Z400" s="723"/>
      <c r="AA400" s="723"/>
      <c r="AB400" s="723"/>
      <c r="AC400" s="723"/>
      <c r="AD400" s="723"/>
      <c r="AE400" s="723"/>
      <c r="AF400" s="724"/>
      <c r="AG400" s="685" t="str">
        <f t="shared" si="11"/>
        <v/>
      </c>
      <c r="AH400" s="686"/>
      <c r="AI400" s="686"/>
      <c r="AJ400" s="687"/>
      <c r="AK400" s="688"/>
      <c r="AL400" s="689"/>
      <c r="AM400" s="689"/>
      <c r="AN400" s="689"/>
      <c r="AO400" s="689"/>
      <c r="AP400" s="689"/>
      <c r="AQ400" s="689"/>
      <c r="AR400" s="689"/>
      <c r="AS400" s="689"/>
      <c r="AT400" s="689"/>
      <c r="AU400" s="689"/>
      <c r="AV400" s="689"/>
      <c r="AW400" s="689"/>
      <c r="AX400" s="689"/>
      <c r="AY400" s="689"/>
      <c r="AZ400" s="689"/>
      <c r="BA400" s="690"/>
      <c r="BB400" s="667"/>
      <c r="BC400" s="668"/>
      <c r="BD400" s="669"/>
      <c r="BE400" s="673"/>
      <c r="BF400" s="674"/>
      <c r="BG400" s="674"/>
      <c r="BH400" s="674"/>
      <c r="BI400" s="674"/>
      <c r="BJ400" s="674"/>
      <c r="BK400" s="674"/>
      <c r="BL400" s="675"/>
    </row>
    <row r="401" spans="1:64" ht="15.95" customHeight="1">
      <c r="A401" s="134"/>
      <c r="B401" s="134"/>
      <c r="C401" s="734"/>
      <c r="D401" s="735"/>
      <c r="E401" s="736"/>
      <c r="F401" s="737"/>
      <c r="G401" s="737"/>
      <c r="H401" s="737"/>
      <c r="I401" s="737"/>
      <c r="J401" s="737"/>
      <c r="K401" s="737"/>
      <c r="L401" s="738"/>
      <c r="M401" s="728"/>
      <c r="N401" s="729"/>
      <c r="O401" s="729"/>
      <c r="P401" s="729"/>
      <c r="Q401" s="729"/>
      <c r="R401" s="729"/>
      <c r="S401" s="729"/>
      <c r="T401" s="729"/>
      <c r="U401" s="729"/>
      <c r="V401" s="729"/>
      <c r="W401" s="729"/>
      <c r="X401" s="730"/>
      <c r="Y401" s="731"/>
      <c r="Z401" s="732"/>
      <c r="AA401" s="732"/>
      <c r="AB401" s="732"/>
      <c r="AC401" s="732"/>
      <c r="AD401" s="732"/>
      <c r="AE401" s="732"/>
      <c r="AF401" s="733"/>
      <c r="AG401" s="685" t="str">
        <f t="shared" si="11"/>
        <v/>
      </c>
      <c r="AH401" s="686"/>
      <c r="AI401" s="686"/>
      <c r="AJ401" s="687"/>
      <c r="AK401" s="688"/>
      <c r="AL401" s="689"/>
      <c r="AM401" s="689"/>
      <c r="AN401" s="689"/>
      <c r="AO401" s="689"/>
      <c r="AP401" s="689"/>
      <c r="AQ401" s="689"/>
      <c r="AR401" s="689"/>
      <c r="AS401" s="689"/>
      <c r="AT401" s="689"/>
      <c r="AU401" s="689"/>
      <c r="AV401" s="689"/>
      <c r="AW401" s="689"/>
      <c r="AX401" s="689"/>
      <c r="AY401" s="689"/>
      <c r="AZ401" s="689"/>
      <c r="BA401" s="690"/>
      <c r="BB401" s="667"/>
      <c r="BC401" s="668"/>
      <c r="BD401" s="669"/>
      <c r="BE401" s="725"/>
      <c r="BF401" s="726"/>
      <c r="BG401" s="726"/>
      <c r="BH401" s="726"/>
      <c r="BI401" s="726"/>
      <c r="BJ401" s="726"/>
      <c r="BK401" s="726"/>
      <c r="BL401" s="727"/>
    </row>
    <row r="402" spans="1:64" ht="15.95" customHeight="1">
      <c r="A402" s="134"/>
      <c r="B402" s="134"/>
      <c r="C402" s="703" t="str">
        <f>IF(M402="","",COUNT($C$7:D401)+1)</f>
        <v/>
      </c>
      <c r="D402" s="704"/>
      <c r="E402" s="709"/>
      <c r="F402" s="710"/>
      <c r="G402" s="710"/>
      <c r="H402" s="710"/>
      <c r="I402" s="710"/>
      <c r="J402" s="710"/>
      <c r="K402" s="710"/>
      <c r="L402" s="711"/>
      <c r="M402" s="718"/>
      <c r="N402" s="719"/>
      <c r="O402" s="719"/>
      <c r="P402" s="719"/>
      <c r="Q402" s="719"/>
      <c r="R402" s="719"/>
      <c r="S402" s="719"/>
      <c r="T402" s="719"/>
      <c r="U402" s="719"/>
      <c r="V402" s="719"/>
      <c r="W402" s="719"/>
      <c r="X402" s="720"/>
      <c r="Y402" s="670"/>
      <c r="Z402" s="671"/>
      <c r="AA402" s="671"/>
      <c r="AB402" s="671"/>
      <c r="AC402" s="671"/>
      <c r="AD402" s="671"/>
      <c r="AE402" s="671"/>
      <c r="AF402" s="721"/>
      <c r="AG402" s="685" t="str">
        <f t="shared" si="11"/>
        <v/>
      </c>
      <c r="AH402" s="686"/>
      <c r="AI402" s="686"/>
      <c r="AJ402" s="687"/>
      <c r="AK402" s="688"/>
      <c r="AL402" s="689"/>
      <c r="AM402" s="689"/>
      <c r="AN402" s="689"/>
      <c r="AO402" s="689"/>
      <c r="AP402" s="689"/>
      <c r="AQ402" s="689"/>
      <c r="AR402" s="689"/>
      <c r="AS402" s="689"/>
      <c r="AT402" s="689"/>
      <c r="AU402" s="689"/>
      <c r="AV402" s="689"/>
      <c r="AW402" s="689"/>
      <c r="AX402" s="689"/>
      <c r="AY402" s="689"/>
      <c r="AZ402" s="689"/>
      <c r="BA402" s="690"/>
      <c r="BB402" s="667"/>
      <c r="BC402" s="668"/>
      <c r="BD402" s="669"/>
      <c r="BE402" s="670"/>
      <c r="BF402" s="671"/>
      <c r="BG402" s="671"/>
      <c r="BH402" s="671"/>
      <c r="BI402" s="671"/>
      <c r="BJ402" s="671"/>
      <c r="BK402" s="671"/>
      <c r="BL402" s="672"/>
    </row>
    <row r="403" spans="1:64" ht="15.95" customHeight="1">
      <c r="A403" s="134"/>
      <c r="B403" s="134"/>
      <c r="C403" s="705"/>
      <c r="D403" s="706"/>
      <c r="E403" s="712"/>
      <c r="F403" s="713"/>
      <c r="G403" s="713"/>
      <c r="H403" s="713"/>
      <c r="I403" s="713"/>
      <c r="J403" s="713"/>
      <c r="K403" s="713"/>
      <c r="L403" s="714"/>
      <c r="M403" s="679"/>
      <c r="N403" s="680"/>
      <c r="O403" s="680"/>
      <c r="P403" s="680"/>
      <c r="Q403" s="680"/>
      <c r="R403" s="680"/>
      <c r="S403" s="680"/>
      <c r="T403" s="680"/>
      <c r="U403" s="680"/>
      <c r="V403" s="680"/>
      <c r="W403" s="680"/>
      <c r="X403" s="681"/>
      <c r="Y403" s="722"/>
      <c r="Z403" s="723"/>
      <c r="AA403" s="723"/>
      <c r="AB403" s="723"/>
      <c r="AC403" s="723"/>
      <c r="AD403" s="723"/>
      <c r="AE403" s="723"/>
      <c r="AF403" s="724"/>
      <c r="AG403" s="685" t="str">
        <f t="shared" si="11"/>
        <v/>
      </c>
      <c r="AH403" s="686"/>
      <c r="AI403" s="686"/>
      <c r="AJ403" s="687"/>
      <c r="AK403" s="688"/>
      <c r="AL403" s="689"/>
      <c r="AM403" s="689"/>
      <c r="AN403" s="689"/>
      <c r="AO403" s="689"/>
      <c r="AP403" s="689"/>
      <c r="AQ403" s="689"/>
      <c r="AR403" s="689"/>
      <c r="AS403" s="689"/>
      <c r="AT403" s="689"/>
      <c r="AU403" s="689"/>
      <c r="AV403" s="689"/>
      <c r="AW403" s="689"/>
      <c r="AX403" s="689"/>
      <c r="AY403" s="689"/>
      <c r="AZ403" s="689"/>
      <c r="BA403" s="690"/>
      <c r="BB403" s="667"/>
      <c r="BC403" s="668"/>
      <c r="BD403" s="669"/>
      <c r="BE403" s="673"/>
      <c r="BF403" s="674"/>
      <c r="BG403" s="674"/>
      <c r="BH403" s="674"/>
      <c r="BI403" s="674"/>
      <c r="BJ403" s="674"/>
      <c r="BK403" s="674"/>
      <c r="BL403" s="675"/>
    </row>
    <row r="404" spans="1:64" ht="15.95" customHeight="1">
      <c r="A404" s="134"/>
      <c r="B404" s="134"/>
      <c r="C404" s="734"/>
      <c r="D404" s="735"/>
      <c r="E404" s="736"/>
      <c r="F404" s="737"/>
      <c r="G404" s="737"/>
      <c r="H404" s="737"/>
      <c r="I404" s="737"/>
      <c r="J404" s="737"/>
      <c r="K404" s="737"/>
      <c r="L404" s="738"/>
      <c r="M404" s="728"/>
      <c r="N404" s="729"/>
      <c r="O404" s="729"/>
      <c r="P404" s="729"/>
      <c r="Q404" s="729"/>
      <c r="R404" s="729"/>
      <c r="S404" s="729"/>
      <c r="T404" s="729"/>
      <c r="U404" s="729"/>
      <c r="V404" s="729"/>
      <c r="W404" s="729"/>
      <c r="X404" s="730"/>
      <c r="Y404" s="731"/>
      <c r="Z404" s="732"/>
      <c r="AA404" s="732"/>
      <c r="AB404" s="732"/>
      <c r="AC404" s="732"/>
      <c r="AD404" s="732"/>
      <c r="AE404" s="732"/>
      <c r="AF404" s="733"/>
      <c r="AG404" s="685" t="str">
        <f t="shared" si="11"/>
        <v/>
      </c>
      <c r="AH404" s="686"/>
      <c r="AI404" s="686"/>
      <c r="AJ404" s="687"/>
      <c r="AK404" s="688"/>
      <c r="AL404" s="689"/>
      <c r="AM404" s="689"/>
      <c r="AN404" s="689"/>
      <c r="AO404" s="689"/>
      <c r="AP404" s="689"/>
      <c r="AQ404" s="689"/>
      <c r="AR404" s="689"/>
      <c r="AS404" s="689"/>
      <c r="AT404" s="689"/>
      <c r="AU404" s="689"/>
      <c r="AV404" s="689"/>
      <c r="AW404" s="689"/>
      <c r="AX404" s="689"/>
      <c r="AY404" s="689"/>
      <c r="AZ404" s="689"/>
      <c r="BA404" s="690"/>
      <c r="BB404" s="667"/>
      <c r="BC404" s="668"/>
      <c r="BD404" s="669"/>
      <c r="BE404" s="725"/>
      <c r="BF404" s="726"/>
      <c r="BG404" s="726"/>
      <c r="BH404" s="726"/>
      <c r="BI404" s="726"/>
      <c r="BJ404" s="726"/>
      <c r="BK404" s="726"/>
      <c r="BL404" s="727"/>
    </row>
    <row r="405" spans="1:64" ht="15.95" customHeight="1">
      <c r="A405" s="134"/>
      <c r="B405" s="134"/>
      <c r="C405" s="703" t="str">
        <f>IF(M405="","",COUNT($C$7:D404)+1)</f>
        <v/>
      </c>
      <c r="D405" s="704"/>
      <c r="E405" s="709"/>
      <c r="F405" s="710"/>
      <c r="G405" s="710"/>
      <c r="H405" s="710"/>
      <c r="I405" s="710"/>
      <c r="J405" s="710"/>
      <c r="K405" s="710"/>
      <c r="L405" s="711"/>
      <c r="M405" s="718"/>
      <c r="N405" s="719"/>
      <c r="O405" s="719"/>
      <c r="P405" s="719"/>
      <c r="Q405" s="719"/>
      <c r="R405" s="719"/>
      <c r="S405" s="719"/>
      <c r="T405" s="719"/>
      <c r="U405" s="719"/>
      <c r="V405" s="719"/>
      <c r="W405" s="719"/>
      <c r="X405" s="720"/>
      <c r="Y405" s="670"/>
      <c r="Z405" s="671"/>
      <c r="AA405" s="671"/>
      <c r="AB405" s="671"/>
      <c r="AC405" s="671"/>
      <c r="AD405" s="671"/>
      <c r="AE405" s="671"/>
      <c r="AF405" s="721"/>
      <c r="AG405" s="685" t="str">
        <f t="shared" si="11"/>
        <v/>
      </c>
      <c r="AH405" s="686"/>
      <c r="AI405" s="686"/>
      <c r="AJ405" s="687"/>
      <c r="AK405" s="688"/>
      <c r="AL405" s="689"/>
      <c r="AM405" s="689"/>
      <c r="AN405" s="689"/>
      <c r="AO405" s="689"/>
      <c r="AP405" s="689"/>
      <c r="AQ405" s="689"/>
      <c r="AR405" s="689"/>
      <c r="AS405" s="689"/>
      <c r="AT405" s="689"/>
      <c r="AU405" s="689"/>
      <c r="AV405" s="689"/>
      <c r="AW405" s="689"/>
      <c r="AX405" s="689"/>
      <c r="AY405" s="689"/>
      <c r="AZ405" s="689"/>
      <c r="BA405" s="690"/>
      <c r="BB405" s="667"/>
      <c r="BC405" s="668"/>
      <c r="BD405" s="669"/>
      <c r="BE405" s="670"/>
      <c r="BF405" s="671"/>
      <c r="BG405" s="671"/>
      <c r="BH405" s="671"/>
      <c r="BI405" s="671"/>
      <c r="BJ405" s="671"/>
      <c r="BK405" s="671"/>
      <c r="BL405" s="672"/>
    </row>
    <row r="406" spans="1:64" ht="15.95" customHeight="1">
      <c r="A406" s="134"/>
      <c r="B406" s="134"/>
      <c r="C406" s="705"/>
      <c r="D406" s="706"/>
      <c r="E406" s="712"/>
      <c r="F406" s="713"/>
      <c r="G406" s="713"/>
      <c r="H406" s="713"/>
      <c r="I406" s="713"/>
      <c r="J406" s="713"/>
      <c r="K406" s="713"/>
      <c r="L406" s="714"/>
      <c r="M406" s="679"/>
      <c r="N406" s="680"/>
      <c r="O406" s="680"/>
      <c r="P406" s="680"/>
      <c r="Q406" s="680"/>
      <c r="R406" s="680"/>
      <c r="S406" s="680"/>
      <c r="T406" s="680"/>
      <c r="U406" s="680"/>
      <c r="V406" s="680"/>
      <c r="W406" s="680"/>
      <c r="X406" s="681"/>
      <c r="Y406" s="722"/>
      <c r="Z406" s="723"/>
      <c r="AA406" s="723"/>
      <c r="AB406" s="723"/>
      <c r="AC406" s="723"/>
      <c r="AD406" s="723"/>
      <c r="AE406" s="723"/>
      <c r="AF406" s="724"/>
      <c r="AG406" s="685" t="str">
        <f t="shared" si="11"/>
        <v/>
      </c>
      <c r="AH406" s="686"/>
      <c r="AI406" s="686"/>
      <c r="AJ406" s="687"/>
      <c r="AK406" s="688"/>
      <c r="AL406" s="689"/>
      <c r="AM406" s="689"/>
      <c r="AN406" s="689"/>
      <c r="AO406" s="689"/>
      <c r="AP406" s="689"/>
      <c r="AQ406" s="689"/>
      <c r="AR406" s="689"/>
      <c r="AS406" s="689"/>
      <c r="AT406" s="689"/>
      <c r="AU406" s="689"/>
      <c r="AV406" s="689"/>
      <c r="AW406" s="689"/>
      <c r="AX406" s="689"/>
      <c r="AY406" s="689"/>
      <c r="AZ406" s="689"/>
      <c r="BA406" s="690"/>
      <c r="BB406" s="667"/>
      <c r="BC406" s="668"/>
      <c r="BD406" s="669"/>
      <c r="BE406" s="673"/>
      <c r="BF406" s="674"/>
      <c r="BG406" s="674"/>
      <c r="BH406" s="674"/>
      <c r="BI406" s="674"/>
      <c r="BJ406" s="674"/>
      <c r="BK406" s="674"/>
      <c r="BL406" s="675"/>
    </row>
    <row r="407" spans="1:64" ht="15.95" customHeight="1">
      <c r="A407" s="134"/>
      <c r="B407" s="134"/>
      <c r="C407" s="734"/>
      <c r="D407" s="735"/>
      <c r="E407" s="736"/>
      <c r="F407" s="737"/>
      <c r="G407" s="737"/>
      <c r="H407" s="737"/>
      <c r="I407" s="737"/>
      <c r="J407" s="737"/>
      <c r="K407" s="737"/>
      <c r="L407" s="738"/>
      <c r="M407" s="728"/>
      <c r="N407" s="729"/>
      <c r="O407" s="729"/>
      <c r="P407" s="729"/>
      <c r="Q407" s="729"/>
      <c r="R407" s="729"/>
      <c r="S407" s="729"/>
      <c r="T407" s="729"/>
      <c r="U407" s="729"/>
      <c r="V407" s="729"/>
      <c r="W407" s="729"/>
      <c r="X407" s="730"/>
      <c r="Y407" s="731"/>
      <c r="Z407" s="732"/>
      <c r="AA407" s="732"/>
      <c r="AB407" s="732"/>
      <c r="AC407" s="732"/>
      <c r="AD407" s="732"/>
      <c r="AE407" s="732"/>
      <c r="AF407" s="733"/>
      <c r="AG407" s="685" t="str">
        <f t="shared" si="11"/>
        <v/>
      </c>
      <c r="AH407" s="686"/>
      <c r="AI407" s="686"/>
      <c r="AJ407" s="687"/>
      <c r="AK407" s="688"/>
      <c r="AL407" s="689"/>
      <c r="AM407" s="689"/>
      <c r="AN407" s="689"/>
      <c r="AO407" s="689"/>
      <c r="AP407" s="689"/>
      <c r="AQ407" s="689"/>
      <c r="AR407" s="689"/>
      <c r="AS407" s="689"/>
      <c r="AT407" s="689"/>
      <c r="AU407" s="689"/>
      <c r="AV407" s="689"/>
      <c r="AW407" s="689"/>
      <c r="AX407" s="689"/>
      <c r="AY407" s="689"/>
      <c r="AZ407" s="689"/>
      <c r="BA407" s="690"/>
      <c r="BB407" s="667"/>
      <c r="BC407" s="668"/>
      <c r="BD407" s="669"/>
      <c r="BE407" s="725"/>
      <c r="BF407" s="726"/>
      <c r="BG407" s="726"/>
      <c r="BH407" s="726"/>
      <c r="BI407" s="726"/>
      <c r="BJ407" s="726"/>
      <c r="BK407" s="726"/>
      <c r="BL407" s="727"/>
    </row>
    <row r="408" spans="1:64" ht="15.95" customHeight="1">
      <c r="A408" s="134"/>
      <c r="B408" s="134"/>
      <c r="C408" s="703" t="str">
        <f>IF(M408="","",COUNT($C$7:D407)+1)</f>
        <v/>
      </c>
      <c r="D408" s="704"/>
      <c r="E408" s="709"/>
      <c r="F408" s="710"/>
      <c r="G408" s="710"/>
      <c r="H408" s="710"/>
      <c r="I408" s="710"/>
      <c r="J408" s="710"/>
      <c r="K408" s="710"/>
      <c r="L408" s="711"/>
      <c r="M408" s="718"/>
      <c r="N408" s="719"/>
      <c r="O408" s="719"/>
      <c r="P408" s="719"/>
      <c r="Q408" s="719"/>
      <c r="R408" s="719"/>
      <c r="S408" s="719"/>
      <c r="T408" s="719"/>
      <c r="U408" s="719"/>
      <c r="V408" s="719"/>
      <c r="W408" s="719"/>
      <c r="X408" s="720"/>
      <c r="Y408" s="670"/>
      <c r="Z408" s="671"/>
      <c r="AA408" s="671"/>
      <c r="AB408" s="671"/>
      <c r="AC408" s="671"/>
      <c r="AD408" s="671"/>
      <c r="AE408" s="671"/>
      <c r="AF408" s="721"/>
      <c r="AG408" s="685" t="str">
        <f t="shared" si="11"/>
        <v/>
      </c>
      <c r="AH408" s="686"/>
      <c r="AI408" s="686"/>
      <c r="AJ408" s="687"/>
      <c r="AK408" s="688"/>
      <c r="AL408" s="689"/>
      <c r="AM408" s="689"/>
      <c r="AN408" s="689"/>
      <c r="AO408" s="689"/>
      <c r="AP408" s="689"/>
      <c r="AQ408" s="689"/>
      <c r="AR408" s="689"/>
      <c r="AS408" s="689"/>
      <c r="AT408" s="689"/>
      <c r="AU408" s="689"/>
      <c r="AV408" s="689"/>
      <c r="AW408" s="689"/>
      <c r="AX408" s="689"/>
      <c r="AY408" s="689"/>
      <c r="AZ408" s="689"/>
      <c r="BA408" s="690"/>
      <c r="BB408" s="667"/>
      <c r="BC408" s="668"/>
      <c r="BD408" s="669"/>
      <c r="BE408" s="670"/>
      <c r="BF408" s="671"/>
      <c r="BG408" s="671"/>
      <c r="BH408" s="671"/>
      <c r="BI408" s="671"/>
      <c r="BJ408" s="671"/>
      <c r="BK408" s="671"/>
      <c r="BL408" s="672"/>
    </row>
    <row r="409" spans="1:64" ht="15.95" customHeight="1">
      <c r="A409" s="134"/>
      <c r="B409" s="134"/>
      <c r="C409" s="705"/>
      <c r="D409" s="706"/>
      <c r="E409" s="712"/>
      <c r="F409" s="713"/>
      <c r="G409" s="713"/>
      <c r="H409" s="713"/>
      <c r="I409" s="713"/>
      <c r="J409" s="713"/>
      <c r="K409" s="713"/>
      <c r="L409" s="714"/>
      <c r="M409" s="679"/>
      <c r="N409" s="680"/>
      <c r="O409" s="680"/>
      <c r="P409" s="680"/>
      <c r="Q409" s="680"/>
      <c r="R409" s="680"/>
      <c r="S409" s="680"/>
      <c r="T409" s="680"/>
      <c r="U409" s="680"/>
      <c r="V409" s="680"/>
      <c r="W409" s="680"/>
      <c r="X409" s="681"/>
      <c r="Y409" s="722"/>
      <c r="Z409" s="723"/>
      <c r="AA409" s="723"/>
      <c r="AB409" s="723"/>
      <c r="AC409" s="723"/>
      <c r="AD409" s="723"/>
      <c r="AE409" s="723"/>
      <c r="AF409" s="724"/>
      <c r="AG409" s="685" t="str">
        <f t="shared" si="11"/>
        <v/>
      </c>
      <c r="AH409" s="686"/>
      <c r="AI409" s="686"/>
      <c r="AJ409" s="687"/>
      <c r="AK409" s="688"/>
      <c r="AL409" s="689"/>
      <c r="AM409" s="689"/>
      <c r="AN409" s="689"/>
      <c r="AO409" s="689"/>
      <c r="AP409" s="689"/>
      <c r="AQ409" s="689"/>
      <c r="AR409" s="689"/>
      <c r="AS409" s="689"/>
      <c r="AT409" s="689"/>
      <c r="AU409" s="689"/>
      <c r="AV409" s="689"/>
      <c r="AW409" s="689"/>
      <c r="AX409" s="689"/>
      <c r="AY409" s="689"/>
      <c r="AZ409" s="689"/>
      <c r="BA409" s="690"/>
      <c r="BB409" s="667"/>
      <c r="BC409" s="668"/>
      <c r="BD409" s="669"/>
      <c r="BE409" s="673"/>
      <c r="BF409" s="674"/>
      <c r="BG409" s="674"/>
      <c r="BH409" s="674"/>
      <c r="BI409" s="674"/>
      <c r="BJ409" s="674"/>
      <c r="BK409" s="674"/>
      <c r="BL409" s="675"/>
    </row>
    <row r="410" spans="1:64" ht="15.95" customHeight="1">
      <c r="A410" s="134"/>
      <c r="B410" s="134"/>
      <c r="C410" s="734"/>
      <c r="D410" s="735"/>
      <c r="E410" s="736"/>
      <c r="F410" s="737"/>
      <c r="G410" s="737"/>
      <c r="H410" s="737"/>
      <c r="I410" s="737"/>
      <c r="J410" s="737"/>
      <c r="K410" s="737"/>
      <c r="L410" s="738"/>
      <c r="M410" s="728"/>
      <c r="N410" s="729"/>
      <c r="O410" s="729"/>
      <c r="P410" s="729"/>
      <c r="Q410" s="729"/>
      <c r="R410" s="729"/>
      <c r="S410" s="729"/>
      <c r="T410" s="729"/>
      <c r="U410" s="729"/>
      <c r="V410" s="729"/>
      <c r="W410" s="729"/>
      <c r="X410" s="730"/>
      <c r="Y410" s="731"/>
      <c r="Z410" s="732"/>
      <c r="AA410" s="732"/>
      <c r="AB410" s="732"/>
      <c r="AC410" s="732"/>
      <c r="AD410" s="732"/>
      <c r="AE410" s="732"/>
      <c r="AF410" s="733"/>
      <c r="AG410" s="685" t="str">
        <f t="shared" si="11"/>
        <v/>
      </c>
      <c r="AH410" s="686"/>
      <c r="AI410" s="686"/>
      <c r="AJ410" s="687"/>
      <c r="AK410" s="688"/>
      <c r="AL410" s="689"/>
      <c r="AM410" s="689"/>
      <c r="AN410" s="689"/>
      <c r="AO410" s="689"/>
      <c r="AP410" s="689"/>
      <c r="AQ410" s="689"/>
      <c r="AR410" s="689"/>
      <c r="AS410" s="689"/>
      <c r="AT410" s="689"/>
      <c r="AU410" s="689"/>
      <c r="AV410" s="689"/>
      <c r="AW410" s="689"/>
      <c r="AX410" s="689"/>
      <c r="AY410" s="689"/>
      <c r="AZ410" s="689"/>
      <c r="BA410" s="690"/>
      <c r="BB410" s="667"/>
      <c r="BC410" s="668"/>
      <c r="BD410" s="669"/>
      <c r="BE410" s="725"/>
      <c r="BF410" s="726"/>
      <c r="BG410" s="726"/>
      <c r="BH410" s="726"/>
      <c r="BI410" s="726"/>
      <c r="BJ410" s="726"/>
      <c r="BK410" s="726"/>
      <c r="BL410" s="727"/>
    </row>
    <row r="411" spans="1:64" ht="15.95" customHeight="1">
      <c r="A411" s="134"/>
      <c r="B411" s="134"/>
      <c r="C411" s="703" t="str">
        <f>IF(M411="","",COUNT($C$7:D410)+1)</f>
        <v/>
      </c>
      <c r="D411" s="704"/>
      <c r="E411" s="709"/>
      <c r="F411" s="710"/>
      <c r="G411" s="710"/>
      <c r="H411" s="710"/>
      <c r="I411" s="710"/>
      <c r="J411" s="710"/>
      <c r="K411" s="710"/>
      <c r="L411" s="711"/>
      <c r="M411" s="718"/>
      <c r="N411" s="719"/>
      <c r="O411" s="719"/>
      <c r="P411" s="719"/>
      <c r="Q411" s="719"/>
      <c r="R411" s="719"/>
      <c r="S411" s="719"/>
      <c r="T411" s="719"/>
      <c r="U411" s="719"/>
      <c r="V411" s="719"/>
      <c r="W411" s="719"/>
      <c r="X411" s="720"/>
      <c r="Y411" s="670"/>
      <c r="Z411" s="671"/>
      <c r="AA411" s="671"/>
      <c r="AB411" s="671"/>
      <c r="AC411" s="671"/>
      <c r="AD411" s="671"/>
      <c r="AE411" s="671"/>
      <c r="AF411" s="721"/>
      <c r="AG411" s="685" t="str">
        <f t="shared" si="11"/>
        <v/>
      </c>
      <c r="AH411" s="686"/>
      <c r="AI411" s="686"/>
      <c r="AJ411" s="687"/>
      <c r="AK411" s="688"/>
      <c r="AL411" s="689"/>
      <c r="AM411" s="689"/>
      <c r="AN411" s="689"/>
      <c r="AO411" s="689"/>
      <c r="AP411" s="689"/>
      <c r="AQ411" s="689"/>
      <c r="AR411" s="689"/>
      <c r="AS411" s="689"/>
      <c r="AT411" s="689"/>
      <c r="AU411" s="689"/>
      <c r="AV411" s="689"/>
      <c r="AW411" s="689"/>
      <c r="AX411" s="689"/>
      <c r="AY411" s="689"/>
      <c r="AZ411" s="689"/>
      <c r="BA411" s="690"/>
      <c r="BB411" s="667"/>
      <c r="BC411" s="668"/>
      <c r="BD411" s="669"/>
      <c r="BE411" s="670"/>
      <c r="BF411" s="671"/>
      <c r="BG411" s="671"/>
      <c r="BH411" s="671"/>
      <c r="BI411" s="671"/>
      <c r="BJ411" s="671"/>
      <c r="BK411" s="671"/>
      <c r="BL411" s="672"/>
    </row>
    <row r="412" spans="1:64" ht="15.95" customHeight="1">
      <c r="A412" s="134"/>
      <c r="B412" s="134"/>
      <c r="C412" s="705"/>
      <c r="D412" s="706"/>
      <c r="E412" s="712"/>
      <c r="F412" s="713"/>
      <c r="G412" s="713"/>
      <c r="H412" s="713"/>
      <c r="I412" s="713"/>
      <c r="J412" s="713"/>
      <c r="K412" s="713"/>
      <c r="L412" s="714"/>
      <c r="M412" s="679"/>
      <c r="N412" s="680"/>
      <c r="O412" s="680"/>
      <c r="P412" s="680"/>
      <c r="Q412" s="680"/>
      <c r="R412" s="680"/>
      <c r="S412" s="680"/>
      <c r="T412" s="680"/>
      <c r="U412" s="680"/>
      <c r="V412" s="680"/>
      <c r="W412" s="680"/>
      <c r="X412" s="681"/>
      <c r="Y412" s="722"/>
      <c r="Z412" s="723"/>
      <c r="AA412" s="723"/>
      <c r="AB412" s="723"/>
      <c r="AC412" s="723"/>
      <c r="AD412" s="723"/>
      <c r="AE412" s="723"/>
      <c r="AF412" s="724"/>
      <c r="AG412" s="685" t="str">
        <f t="shared" si="11"/>
        <v/>
      </c>
      <c r="AH412" s="686"/>
      <c r="AI412" s="686"/>
      <c r="AJ412" s="687"/>
      <c r="AK412" s="688"/>
      <c r="AL412" s="689"/>
      <c r="AM412" s="689"/>
      <c r="AN412" s="689"/>
      <c r="AO412" s="689"/>
      <c r="AP412" s="689"/>
      <c r="AQ412" s="689"/>
      <c r="AR412" s="689"/>
      <c r="AS412" s="689"/>
      <c r="AT412" s="689"/>
      <c r="AU412" s="689"/>
      <c r="AV412" s="689"/>
      <c r="AW412" s="689"/>
      <c r="AX412" s="689"/>
      <c r="AY412" s="689"/>
      <c r="AZ412" s="689"/>
      <c r="BA412" s="690"/>
      <c r="BB412" s="667"/>
      <c r="BC412" s="668"/>
      <c r="BD412" s="669"/>
      <c r="BE412" s="673"/>
      <c r="BF412" s="674"/>
      <c r="BG412" s="674"/>
      <c r="BH412" s="674"/>
      <c r="BI412" s="674"/>
      <c r="BJ412" s="674"/>
      <c r="BK412" s="674"/>
      <c r="BL412" s="675"/>
    </row>
    <row r="413" spans="1:64" ht="15.95" customHeight="1">
      <c r="A413" s="134"/>
      <c r="B413" s="134"/>
      <c r="C413" s="734"/>
      <c r="D413" s="735"/>
      <c r="E413" s="736"/>
      <c r="F413" s="737"/>
      <c r="G413" s="737"/>
      <c r="H413" s="737"/>
      <c r="I413" s="737"/>
      <c r="J413" s="737"/>
      <c r="K413" s="737"/>
      <c r="L413" s="738"/>
      <c r="M413" s="728"/>
      <c r="N413" s="729"/>
      <c r="O413" s="729"/>
      <c r="P413" s="729"/>
      <c r="Q413" s="729"/>
      <c r="R413" s="729"/>
      <c r="S413" s="729"/>
      <c r="T413" s="729"/>
      <c r="U413" s="729"/>
      <c r="V413" s="729"/>
      <c r="W413" s="729"/>
      <c r="X413" s="730"/>
      <c r="Y413" s="731"/>
      <c r="Z413" s="732"/>
      <c r="AA413" s="732"/>
      <c r="AB413" s="732"/>
      <c r="AC413" s="732"/>
      <c r="AD413" s="732"/>
      <c r="AE413" s="732"/>
      <c r="AF413" s="733"/>
      <c r="AG413" s="685" t="str">
        <f t="shared" si="11"/>
        <v/>
      </c>
      <c r="AH413" s="686"/>
      <c r="AI413" s="686"/>
      <c r="AJ413" s="687"/>
      <c r="AK413" s="688"/>
      <c r="AL413" s="689"/>
      <c r="AM413" s="689"/>
      <c r="AN413" s="689"/>
      <c r="AO413" s="689"/>
      <c r="AP413" s="689"/>
      <c r="AQ413" s="689"/>
      <c r="AR413" s="689"/>
      <c r="AS413" s="689"/>
      <c r="AT413" s="689"/>
      <c r="AU413" s="689"/>
      <c r="AV413" s="689"/>
      <c r="AW413" s="689"/>
      <c r="AX413" s="689"/>
      <c r="AY413" s="689"/>
      <c r="AZ413" s="689"/>
      <c r="BA413" s="690"/>
      <c r="BB413" s="667"/>
      <c r="BC413" s="668"/>
      <c r="BD413" s="669"/>
      <c r="BE413" s="725"/>
      <c r="BF413" s="726"/>
      <c r="BG413" s="726"/>
      <c r="BH413" s="726"/>
      <c r="BI413" s="726"/>
      <c r="BJ413" s="726"/>
      <c r="BK413" s="726"/>
      <c r="BL413" s="727"/>
    </row>
    <row r="414" spans="1:64" ht="15.95" customHeight="1">
      <c r="A414" s="134"/>
      <c r="B414" s="134"/>
      <c r="C414" s="703" t="str">
        <f>IF(M414="","",COUNT($C$7:D413)+1)</f>
        <v/>
      </c>
      <c r="D414" s="704"/>
      <c r="E414" s="709"/>
      <c r="F414" s="710"/>
      <c r="G414" s="710"/>
      <c r="H414" s="710"/>
      <c r="I414" s="710"/>
      <c r="J414" s="710"/>
      <c r="K414" s="710"/>
      <c r="L414" s="711"/>
      <c r="M414" s="718"/>
      <c r="N414" s="719"/>
      <c r="O414" s="719"/>
      <c r="P414" s="719"/>
      <c r="Q414" s="719"/>
      <c r="R414" s="719"/>
      <c r="S414" s="719"/>
      <c r="T414" s="719"/>
      <c r="U414" s="719"/>
      <c r="V414" s="719"/>
      <c r="W414" s="719"/>
      <c r="X414" s="720"/>
      <c r="Y414" s="670"/>
      <c r="Z414" s="671"/>
      <c r="AA414" s="671"/>
      <c r="AB414" s="671"/>
      <c r="AC414" s="671"/>
      <c r="AD414" s="671"/>
      <c r="AE414" s="671"/>
      <c r="AF414" s="721"/>
      <c r="AG414" s="685" t="str">
        <f t="shared" si="11"/>
        <v/>
      </c>
      <c r="AH414" s="686"/>
      <c r="AI414" s="686"/>
      <c r="AJ414" s="687"/>
      <c r="AK414" s="688"/>
      <c r="AL414" s="689"/>
      <c r="AM414" s="689"/>
      <c r="AN414" s="689"/>
      <c r="AO414" s="689"/>
      <c r="AP414" s="689"/>
      <c r="AQ414" s="689"/>
      <c r="AR414" s="689"/>
      <c r="AS414" s="689"/>
      <c r="AT414" s="689"/>
      <c r="AU414" s="689"/>
      <c r="AV414" s="689"/>
      <c r="AW414" s="689"/>
      <c r="AX414" s="689"/>
      <c r="AY414" s="689"/>
      <c r="AZ414" s="689"/>
      <c r="BA414" s="690"/>
      <c r="BB414" s="667"/>
      <c r="BC414" s="668"/>
      <c r="BD414" s="669"/>
      <c r="BE414" s="670"/>
      <c r="BF414" s="671"/>
      <c r="BG414" s="671"/>
      <c r="BH414" s="671"/>
      <c r="BI414" s="671"/>
      <c r="BJ414" s="671"/>
      <c r="BK414" s="671"/>
      <c r="BL414" s="672"/>
    </row>
    <row r="415" spans="1:64" ht="15.95" customHeight="1">
      <c r="A415" s="134"/>
      <c r="B415" s="134"/>
      <c r="C415" s="705"/>
      <c r="D415" s="706"/>
      <c r="E415" s="712"/>
      <c r="F415" s="713"/>
      <c r="G415" s="713"/>
      <c r="H415" s="713"/>
      <c r="I415" s="713"/>
      <c r="J415" s="713"/>
      <c r="K415" s="713"/>
      <c r="L415" s="714"/>
      <c r="M415" s="679"/>
      <c r="N415" s="680"/>
      <c r="O415" s="680"/>
      <c r="P415" s="680"/>
      <c r="Q415" s="680"/>
      <c r="R415" s="680"/>
      <c r="S415" s="680"/>
      <c r="T415" s="680"/>
      <c r="U415" s="680"/>
      <c r="V415" s="680"/>
      <c r="W415" s="680"/>
      <c r="X415" s="681"/>
      <c r="Y415" s="722"/>
      <c r="Z415" s="723"/>
      <c r="AA415" s="723"/>
      <c r="AB415" s="723"/>
      <c r="AC415" s="723"/>
      <c r="AD415" s="723"/>
      <c r="AE415" s="723"/>
      <c r="AF415" s="724"/>
      <c r="AG415" s="685" t="str">
        <f t="shared" si="11"/>
        <v/>
      </c>
      <c r="AH415" s="686"/>
      <c r="AI415" s="686"/>
      <c r="AJ415" s="687"/>
      <c r="AK415" s="688"/>
      <c r="AL415" s="689"/>
      <c r="AM415" s="689"/>
      <c r="AN415" s="689"/>
      <c r="AO415" s="689"/>
      <c r="AP415" s="689"/>
      <c r="AQ415" s="689"/>
      <c r="AR415" s="689"/>
      <c r="AS415" s="689"/>
      <c r="AT415" s="689"/>
      <c r="AU415" s="689"/>
      <c r="AV415" s="689"/>
      <c r="AW415" s="689"/>
      <c r="AX415" s="689"/>
      <c r="AY415" s="689"/>
      <c r="AZ415" s="689"/>
      <c r="BA415" s="690"/>
      <c r="BB415" s="667"/>
      <c r="BC415" s="668"/>
      <c r="BD415" s="669"/>
      <c r="BE415" s="673"/>
      <c r="BF415" s="674"/>
      <c r="BG415" s="674"/>
      <c r="BH415" s="674"/>
      <c r="BI415" s="674"/>
      <c r="BJ415" s="674"/>
      <c r="BK415" s="674"/>
      <c r="BL415" s="675"/>
    </row>
    <row r="416" spans="1:64" ht="15.95" customHeight="1">
      <c r="A416" s="134"/>
      <c r="B416" s="134"/>
      <c r="C416" s="734"/>
      <c r="D416" s="735"/>
      <c r="E416" s="736"/>
      <c r="F416" s="737"/>
      <c r="G416" s="737"/>
      <c r="H416" s="737"/>
      <c r="I416" s="737"/>
      <c r="J416" s="737"/>
      <c r="K416" s="737"/>
      <c r="L416" s="738"/>
      <c r="M416" s="728"/>
      <c r="N416" s="729"/>
      <c r="O416" s="729"/>
      <c r="P416" s="729"/>
      <c r="Q416" s="729"/>
      <c r="R416" s="729"/>
      <c r="S416" s="729"/>
      <c r="T416" s="729"/>
      <c r="U416" s="729"/>
      <c r="V416" s="729"/>
      <c r="W416" s="729"/>
      <c r="X416" s="730"/>
      <c r="Y416" s="731"/>
      <c r="Z416" s="732"/>
      <c r="AA416" s="732"/>
      <c r="AB416" s="732"/>
      <c r="AC416" s="732"/>
      <c r="AD416" s="732"/>
      <c r="AE416" s="732"/>
      <c r="AF416" s="733"/>
      <c r="AG416" s="685" t="str">
        <f t="shared" si="11"/>
        <v/>
      </c>
      <c r="AH416" s="686"/>
      <c r="AI416" s="686"/>
      <c r="AJ416" s="687"/>
      <c r="AK416" s="688"/>
      <c r="AL416" s="689"/>
      <c r="AM416" s="689"/>
      <c r="AN416" s="689"/>
      <c r="AO416" s="689"/>
      <c r="AP416" s="689"/>
      <c r="AQ416" s="689"/>
      <c r="AR416" s="689"/>
      <c r="AS416" s="689"/>
      <c r="AT416" s="689"/>
      <c r="AU416" s="689"/>
      <c r="AV416" s="689"/>
      <c r="AW416" s="689"/>
      <c r="AX416" s="689"/>
      <c r="AY416" s="689"/>
      <c r="AZ416" s="689"/>
      <c r="BA416" s="690"/>
      <c r="BB416" s="667"/>
      <c r="BC416" s="668"/>
      <c r="BD416" s="669"/>
      <c r="BE416" s="725"/>
      <c r="BF416" s="726"/>
      <c r="BG416" s="726"/>
      <c r="BH416" s="726"/>
      <c r="BI416" s="726"/>
      <c r="BJ416" s="726"/>
      <c r="BK416" s="726"/>
      <c r="BL416" s="727"/>
    </row>
    <row r="417" spans="1:64" ht="15.95" customHeight="1">
      <c r="A417" s="134"/>
      <c r="B417" s="134"/>
      <c r="C417" s="703" t="str">
        <f>IF(M417="","",COUNT($C$7:D416)+1)</f>
        <v/>
      </c>
      <c r="D417" s="704"/>
      <c r="E417" s="709"/>
      <c r="F417" s="710"/>
      <c r="G417" s="710"/>
      <c r="H417" s="710"/>
      <c r="I417" s="710"/>
      <c r="J417" s="710"/>
      <c r="K417" s="710"/>
      <c r="L417" s="711"/>
      <c r="M417" s="718"/>
      <c r="N417" s="719"/>
      <c r="O417" s="719"/>
      <c r="P417" s="719"/>
      <c r="Q417" s="719"/>
      <c r="R417" s="719"/>
      <c r="S417" s="719"/>
      <c r="T417" s="719"/>
      <c r="U417" s="719"/>
      <c r="V417" s="719"/>
      <c r="W417" s="719"/>
      <c r="X417" s="720"/>
      <c r="Y417" s="670"/>
      <c r="Z417" s="671"/>
      <c r="AA417" s="671"/>
      <c r="AB417" s="671"/>
      <c r="AC417" s="671"/>
      <c r="AD417" s="671"/>
      <c r="AE417" s="671"/>
      <c r="AF417" s="721"/>
      <c r="AG417" s="685" t="str">
        <f t="shared" si="11"/>
        <v/>
      </c>
      <c r="AH417" s="686"/>
      <c r="AI417" s="686"/>
      <c r="AJ417" s="687"/>
      <c r="AK417" s="688"/>
      <c r="AL417" s="689"/>
      <c r="AM417" s="689"/>
      <c r="AN417" s="689"/>
      <c r="AO417" s="689"/>
      <c r="AP417" s="689"/>
      <c r="AQ417" s="689"/>
      <c r="AR417" s="689"/>
      <c r="AS417" s="689"/>
      <c r="AT417" s="689"/>
      <c r="AU417" s="689"/>
      <c r="AV417" s="689"/>
      <c r="AW417" s="689"/>
      <c r="AX417" s="689"/>
      <c r="AY417" s="689"/>
      <c r="AZ417" s="689"/>
      <c r="BA417" s="690"/>
      <c r="BB417" s="667"/>
      <c r="BC417" s="668"/>
      <c r="BD417" s="669"/>
      <c r="BE417" s="670"/>
      <c r="BF417" s="671"/>
      <c r="BG417" s="671"/>
      <c r="BH417" s="671"/>
      <c r="BI417" s="671"/>
      <c r="BJ417" s="671"/>
      <c r="BK417" s="671"/>
      <c r="BL417" s="672"/>
    </row>
    <row r="418" spans="1:64" ht="15.95" customHeight="1">
      <c r="A418" s="134"/>
      <c r="B418" s="134"/>
      <c r="C418" s="705"/>
      <c r="D418" s="706"/>
      <c r="E418" s="712"/>
      <c r="F418" s="713"/>
      <c r="G418" s="713"/>
      <c r="H418" s="713"/>
      <c r="I418" s="713"/>
      <c r="J418" s="713"/>
      <c r="K418" s="713"/>
      <c r="L418" s="714"/>
      <c r="M418" s="679"/>
      <c r="N418" s="680"/>
      <c r="O418" s="680"/>
      <c r="P418" s="680"/>
      <c r="Q418" s="680"/>
      <c r="R418" s="680"/>
      <c r="S418" s="680"/>
      <c r="T418" s="680"/>
      <c r="U418" s="680"/>
      <c r="V418" s="680"/>
      <c r="W418" s="680"/>
      <c r="X418" s="681"/>
      <c r="Y418" s="722"/>
      <c r="Z418" s="723"/>
      <c r="AA418" s="723"/>
      <c r="AB418" s="723"/>
      <c r="AC418" s="723"/>
      <c r="AD418" s="723"/>
      <c r="AE418" s="723"/>
      <c r="AF418" s="724"/>
      <c r="AG418" s="685" t="str">
        <f t="shared" si="11"/>
        <v/>
      </c>
      <c r="AH418" s="686"/>
      <c r="AI418" s="686"/>
      <c r="AJ418" s="687"/>
      <c r="AK418" s="688"/>
      <c r="AL418" s="689"/>
      <c r="AM418" s="689"/>
      <c r="AN418" s="689"/>
      <c r="AO418" s="689"/>
      <c r="AP418" s="689"/>
      <c r="AQ418" s="689"/>
      <c r="AR418" s="689"/>
      <c r="AS418" s="689"/>
      <c r="AT418" s="689"/>
      <c r="AU418" s="689"/>
      <c r="AV418" s="689"/>
      <c r="AW418" s="689"/>
      <c r="AX418" s="689"/>
      <c r="AY418" s="689"/>
      <c r="AZ418" s="689"/>
      <c r="BA418" s="690"/>
      <c r="BB418" s="667"/>
      <c r="BC418" s="668"/>
      <c r="BD418" s="669"/>
      <c r="BE418" s="673"/>
      <c r="BF418" s="674"/>
      <c r="BG418" s="674"/>
      <c r="BH418" s="674"/>
      <c r="BI418" s="674"/>
      <c r="BJ418" s="674"/>
      <c r="BK418" s="674"/>
      <c r="BL418" s="675"/>
    </row>
    <row r="419" spans="1:64" ht="15.95" customHeight="1">
      <c r="A419" s="134"/>
      <c r="B419" s="134"/>
      <c r="C419" s="734"/>
      <c r="D419" s="735"/>
      <c r="E419" s="736"/>
      <c r="F419" s="737"/>
      <c r="G419" s="737"/>
      <c r="H419" s="737"/>
      <c r="I419" s="737"/>
      <c r="J419" s="737"/>
      <c r="K419" s="737"/>
      <c r="L419" s="738"/>
      <c r="M419" s="728"/>
      <c r="N419" s="729"/>
      <c r="O419" s="729"/>
      <c r="P419" s="729"/>
      <c r="Q419" s="729"/>
      <c r="R419" s="729"/>
      <c r="S419" s="729"/>
      <c r="T419" s="729"/>
      <c r="U419" s="729"/>
      <c r="V419" s="729"/>
      <c r="W419" s="729"/>
      <c r="X419" s="730"/>
      <c r="Y419" s="731"/>
      <c r="Z419" s="732"/>
      <c r="AA419" s="732"/>
      <c r="AB419" s="732"/>
      <c r="AC419" s="732"/>
      <c r="AD419" s="732"/>
      <c r="AE419" s="732"/>
      <c r="AF419" s="733"/>
      <c r="AG419" s="685" t="str">
        <f t="shared" si="11"/>
        <v/>
      </c>
      <c r="AH419" s="686"/>
      <c r="AI419" s="686"/>
      <c r="AJ419" s="687"/>
      <c r="AK419" s="688"/>
      <c r="AL419" s="689"/>
      <c r="AM419" s="689"/>
      <c r="AN419" s="689"/>
      <c r="AO419" s="689"/>
      <c r="AP419" s="689"/>
      <c r="AQ419" s="689"/>
      <c r="AR419" s="689"/>
      <c r="AS419" s="689"/>
      <c r="AT419" s="689"/>
      <c r="AU419" s="689"/>
      <c r="AV419" s="689"/>
      <c r="AW419" s="689"/>
      <c r="AX419" s="689"/>
      <c r="AY419" s="689"/>
      <c r="AZ419" s="689"/>
      <c r="BA419" s="690"/>
      <c r="BB419" s="667"/>
      <c r="BC419" s="668"/>
      <c r="BD419" s="669"/>
      <c r="BE419" s="725"/>
      <c r="BF419" s="726"/>
      <c r="BG419" s="726"/>
      <c r="BH419" s="726"/>
      <c r="BI419" s="726"/>
      <c r="BJ419" s="726"/>
      <c r="BK419" s="726"/>
      <c r="BL419" s="727"/>
    </row>
    <row r="420" spans="1:64" ht="15.95" customHeight="1">
      <c r="A420" s="134"/>
      <c r="B420" s="134"/>
      <c r="C420" s="703" t="str">
        <f>IF(M420="","",COUNT($C$7:D419)+1)</f>
        <v/>
      </c>
      <c r="D420" s="704"/>
      <c r="E420" s="709"/>
      <c r="F420" s="710"/>
      <c r="G420" s="710"/>
      <c r="H420" s="710"/>
      <c r="I420" s="710"/>
      <c r="J420" s="710"/>
      <c r="K420" s="710"/>
      <c r="L420" s="711"/>
      <c r="M420" s="718"/>
      <c r="N420" s="719"/>
      <c r="O420" s="719"/>
      <c r="P420" s="719"/>
      <c r="Q420" s="719"/>
      <c r="R420" s="719"/>
      <c r="S420" s="719"/>
      <c r="T420" s="719"/>
      <c r="U420" s="719"/>
      <c r="V420" s="719"/>
      <c r="W420" s="719"/>
      <c r="X420" s="720"/>
      <c r="Y420" s="670"/>
      <c r="Z420" s="671"/>
      <c r="AA420" s="671"/>
      <c r="AB420" s="671"/>
      <c r="AC420" s="671"/>
      <c r="AD420" s="671"/>
      <c r="AE420" s="671"/>
      <c r="AF420" s="721"/>
      <c r="AG420" s="685" t="str">
        <f t="shared" si="11"/>
        <v/>
      </c>
      <c r="AH420" s="686"/>
      <c r="AI420" s="686"/>
      <c r="AJ420" s="687"/>
      <c r="AK420" s="688"/>
      <c r="AL420" s="689"/>
      <c r="AM420" s="689"/>
      <c r="AN420" s="689"/>
      <c r="AO420" s="689"/>
      <c r="AP420" s="689"/>
      <c r="AQ420" s="689"/>
      <c r="AR420" s="689"/>
      <c r="AS420" s="689"/>
      <c r="AT420" s="689"/>
      <c r="AU420" s="689"/>
      <c r="AV420" s="689"/>
      <c r="AW420" s="689"/>
      <c r="AX420" s="689"/>
      <c r="AY420" s="689"/>
      <c r="AZ420" s="689"/>
      <c r="BA420" s="690"/>
      <c r="BB420" s="667"/>
      <c r="BC420" s="668"/>
      <c r="BD420" s="669"/>
      <c r="BE420" s="670"/>
      <c r="BF420" s="671"/>
      <c r="BG420" s="671"/>
      <c r="BH420" s="671"/>
      <c r="BI420" s="671"/>
      <c r="BJ420" s="671"/>
      <c r="BK420" s="671"/>
      <c r="BL420" s="672"/>
    </row>
    <row r="421" spans="1:64" ht="15.95" customHeight="1">
      <c r="A421" s="134"/>
      <c r="B421" s="134"/>
      <c r="C421" s="705"/>
      <c r="D421" s="706"/>
      <c r="E421" s="712"/>
      <c r="F421" s="713"/>
      <c r="G421" s="713"/>
      <c r="H421" s="713"/>
      <c r="I421" s="713"/>
      <c r="J421" s="713"/>
      <c r="K421" s="713"/>
      <c r="L421" s="714"/>
      <c r="M421" s="679"/>
      <c r="N421" s="680"/>
      <c r="O421" s="680"/>
      <c r="P421" s="680"/>
      <c r="Q421" s="680"/>
      <c r="R421" s="680"/>
      <c r="S421" s="680"/>
      <c r="T421" s="680"/>
      <c r="U421" s="680"/>
      <c r="V421" s="680"/>
      <c r="W421" s="680"/>
      <c r="X421" s="681"/>
      <c r="Y421" s="722"/>
      <c r="Z421" s="723"/>
      <c r="AA421" s="723"/>
      <c r="AB421" s="723"/>
      <c r="AC421" s="723"/>
      <c r="AD421" s="723"/>
      <c r="AE421" s="723"/>
      <c r="AF421" s="724"/>
      <c r="AG421" s="685" t="str">
        <f t="shared" si="11"/>
        <v/>
      </c>
      <c r="AH421" s="686"/>
      <c r="AI421" s="686"/>
      <c r="AJ421" s="687"/>
      <c r="AK421" s="688"/>
      <c r="AL421" s="689"/>
      <c r="AM421" s="689"/>
      <c r="AN421" s="689"/>
      <c r="AO421" s="689"/>
      <c r="AP421" s="689"/>
      <c r="AQ421" s="689"/>
      <c r="AR421" s="689"/>
      <c r="AS421" s="689"/>
      <c r="AT421" s="689"/>
      <c r="AU421" s="689"/>
      <c r="AV421" s="689"/>
      <c r="AW421" s="689"/>
      <c r="AX421" s="689"/>
      <c r="AY421" s="689"/>
      <c r="AZ421" s="689"/>
      <c r="BA421" s="690"/>
      <c r="BB421" s="667"/>
      <c r="BC421" s="668"/>
      <c r="BD421" s="669"/>
      <c r="BE421" s="673"/>
      <c r="BF421" s="674"/>
      <c r="BG421" s="674"/>
      <c r="BH421" s="674"/>
      <c r="BI421" s="674"/>
      <c r="BJ421" s="674"/>
      <c r="BK421" s="674"/>
      <c r="BL421" s="675"/>
    </row>
    <row r="422" spans="1:64" ht="15.95" customHeight="1">
      <c r="A422" s="134"/>
      <c r="B422" s="134"/>
      <c r="C422" s="734"/>
      <c r="D422" s="735"/>
      <c r="E422" s="736"/>
      <c r="F422" s="737"/>
      <c r="G422" s="737"/>
      <c r="H422" s="737"/>
      <c r="I422" s="737"/>
      <c r="J422" s="737"/>
      <c r="K422" s="737"/>
      <c r="L422" s="738"/>
      <c r="M422" s="728"/>
      <c r="N422" s="729"/>
      <c r="O422" s="729"/>
      <c r="P422" s="729"/>
      <c r="Q422" s="729"/>
      <c r="R422" s="729"/>
      <c r="S422" s="729"/>
      <c r="T422" s="729"/>
      <c r="U422" s="729"/>
      <c r="V422" s="729"/>
      <c r="W422" s="729"/>
      <c r="X422" s="730"/>
      <c r="Y422" s="731"/>
      <c r="Z422" s="732"/>
      <c r="AA422" s="732"/>
      <c r="AB422" s="732"/>
      <c r="AC422" s="732"/>
      <c r="AD422" s="732"/>
      <c r="AE422" s="732"/>
      <c r="AF422" s="733"/>
      <c r="AG422" s="685" t="str">
        <f t="shared" si="11"/>
        <v/>
      </c>
      <c r="AH422" s="686"/>
      <c r="AI422" s="686"/>
      <c r="AJ422" s="687"/>
      <c r="AK422" s="688"/>
      <c r="AL422" s="689"/>
      <c r="AM422" s="689"/>
      <c r="AN422" s="689"/>
      <c r="AO422" s="689"/>
      <c r="AP422" s="689"/>
      <c r="AQ422" s="689"/>
      <c r="AR422" s="689"/>
      <c r="AS422" s="689"/>
      <c r="AT422" s="689"/>
      <c r="AU422" s="689"/>
      <c r="AV422" s="689"/>
      <c r="AW422" s="689"/>
      <c r="AX422" s="689"/>
      <c r="AY422" s="689"/>
      <c r="AZ422" s="689"/>
      <c r="BA422" s="690"/>
      <c r="BB422" s="667"/>
      <c r="BC422" s="668"/>
      <c r="BD422" s="669"/>
      <c r="BE422" s="725"/>
      <c r="BF422" s="726"/>
      <c r="BG422" s="726"/>
      <c r="BH422" s="726"/>
      <c r="BI422" s="726"/>
      <c r="BJ422" s="726"/>
      <c r="BK422" s="726"/>
      <c r="BL422" s="727"/>
    </row>
    <row r="423" spans="1:64" ht="15.95" customHeight="1">
      <c r="A423" s="134"/>
      <c r="B423" s="134"/>
      <c r="C423" s="703" t="str">
        <f>IF(M423="","",COUNT($C$7:D422)+1)</f>
        <v/>
      </c>
      <c r="D423" s="704"/>
      <c r="E423" s="709"/>
      <c r="F423" s="710"/>
      <c r="G423" s="710"/>
      <c r="H423" s="710"/>
      <c r="I423" s="710"/>
      <c r="J423" s="710"/>
      <c r="K423" s="710"/>
      <c r="L423" s="711"/>
      <c r="M423" s="718"/>
      <c r="N423" s="719"/>
      <c r="O423" s="719"/>
      <c r="P423" s="719"/>
      <c r="Q423" s="719"/>
      <c r="R423" s="719"/>
      <c r="S423" s="719"/>
      <c r="T423" s="719"/>
      <c r="U423" s="719"/>
      <c r="V423" s="719"/>
      <c r="W423" s="719"/>
      <c r="X423" s="720"/>
      <c r="Y423" s="670"/>
      <c r="Z423" s="671"/>
      <c r="AA423" s="671"/>
      <c r="AB423" s="671"/>
      <c r="AC423" s="671"/>
      <c r="AD423" s="671"/>
      <c r="AE423" s="671"/>
      <c r="AF423" s="721"/>
      <c r="AG423" s="685" t="str">
        <f t="shared" si="11"/>
        <v/>
      </c>
      <c r="AH423" s="686"/>
      <c r="AI423" s="686"/>
      <c r="AJ423" s="687"/>
      <c r="AK423" s="688"/>
      <c r="AL423" s="689"/>
      <c r="AM423" s="689"/>
      <c r="AN423" s="689"/>
      <c r="AO423" s="689"/>
      <c r="AP423" s="689"/>
      <c r="AQ423" s="689"/>
      <c r="AR423" s="689"/>
      <c r="AS423" s="689"/>
      <c r="AT423" s="689"/>
      <c r="AU423" s="689"/>
      <c r="AV423" s="689"/>
      <c r="AW423" s="689"/>
      <c r="AX423" s="689"/>
      <c r="AY423" s="689"/>
      <c r="AZ423" s="689"/>
      <c r="BA423" s="690"/>
      <c r="BB423" s="667"/>
      <c r="BC423" s="668"/>
      <c r="BD423" s="669"/>
      <c r="BE423" s="670"/>
      <c r="BF423" s="671"/>
      <c r="BG423" s="671"/>
      <c r="BH423" s="671"/>
      <c r="BI423" s="671"/>
      <c r="BJ423" s="671"/>
      <c r="BK423" s="671"/>
      <c r="BL423" s="672"/>
    </row>
    <row r="424" spans="1:64" ht="15.95" customHeight="1">
      <c r="A424" s="134"/>
      <c r="B424" s="134"/>
      <c r="C424" s="705"/>
      <c r="D424" s="706"/>
      <c r="E424" s="712"/>
      <c r="F424" s="713"/>
      <c r="G424" s="713"/>
      <c r="H424" s="713"/>
      <c r="I424" s="713"/>
      <c r="J424" s="713"/>
      <c r="K424" s="713"/>
      <c r="L424" s="714"/>
      <c r="M424" s="679"/>
      <c r="N424" s="680"/>
      <c r="O424" s="680"/>
      <c r="P424" s="680"/>
      <c r="Q424" s="680"/>
      <c r="R424" s="680"/>
      <c r="S424" s="680"/>
      <c r="T424" s="680"/>
      <c r="U424" s="680"/>
      <c r="V424" s="680"/>
      <c r="W424" s="680"/>
      <c r="X424" s="681"/>
      <c r="Y424" s="722"/>
      <c r="Z424" s="723"/>
      <c r="AA424" s="723"/>
      <c r="AB424" s="723"/>
      <c r="AC424" s="723"/>
      <c r="AD424" s="723"/>
      <c r="AE424" s="723"/>
      <c r="AF424" s="724"/>
      <c r="AG424" s="685" t="str">
        <f t="shared" si="11"/>
        <v/>
      </c>
      <c r="AH424" s="686"/>
      <c r="AI424" s="686"/>
      <c r="AJ424" s="687"/>
      <c r="AK424" s="688"/>
      <c r="AL424" s="689"/>
      <c r="AM424" s="689"/>
      <c r="AN424" s="689"/>
      <c r="AO424" s="689"/>
      <c r="AP424" s="689"/>
      <c r="AQ424" s="689"/>
      <c r="AR424" s="689"/>
      <c r="AS424" s="689"/>
      <c r="AT424" s="689"/>
      <c r="AU424" s="689"/>
      <c r="AV424" s="689"/>
      <c r="AW424" s="689"/>
      <c r="AX424" s="689"/>
      <c r="AY424" s="689"/>
      <c r="AZ424" s="689"/>
      <c r="BA424" s="690"/>
      <c r="BB424" s="667"/>
      <c r="BC424" s="668"/>
      <c r="BD424" s="669"/>
      <c r="BE424" s="673"/>
      <c r="BF424" s="674"/>
      <c r="BG424" s="674"/>
      <c r="BH424" s="674"/>
      <c r="BI424" s="674"/>
      <c r="BJ424" s="674"/>
      <c r="BK424" s="674"/>
      <c r="BL424" s="675"/>
    </row>
    <row r="425" spans="1:64" ht="15.95" customHeight="1">
      <c r="A425" s="134"/>
      <c r="B425" s="134"/>
      <c r="C425" s="734"/>
      <c r="D425" s="735"/>
      <c r="E425" s="736"/>
      <c r="F425" s="737"/>
      <c r="G425" s="737"/>
      <c r="H425" s="737"/>
      <c r="I425" s="737"/>
      <c r="J425" s="737"/>
      <c r="K425" s="737"/>
      <c r="L425" s="738"/>
      <c r="M425" s="728"/>
      <c r="N425" s="729"/>
      <c r="O425" s="729"/>
      <c r="P425" s="729"/>
      <c r="Q425" s="729"/>
      <c r="R425" s="729"/>
      <c r="S425" s="729"/>
      <c r="T425" s="729"/>
      <c r="U425" s="729"/>
      <c r="V425" s="729"/>
      <c r="W425" s="729"/>
      <c r="X425" s="730"/>
      <c r="Y425" s="731"/>
      <c r="Z425" s="732"/>
      <c r="AA425" s="732"/>
      <c r="AB425" s="732"/>
      <c r="AC425" s="732"/>
      <c r="AD425" s="732"/>
      <c r="AE425" s="732"/>
      <c r="AF425" s="733"/>
      <c r="AG425" s="685" t="str">
        <f t="shared" si="11"/>
        <v/>
      </c>
      <c r="AH425" s="686"/>
      <c r="AI425" s="686"/>
      <c r="AJ425" s="687"/>
      <c r="AK425" s="688"/>
      <c r="AL425" s="689"/>
      <c r="AM425" s="689"/>
      <c r="AN425" s="689"/>
      <c r="AO425" s="689"/>
      <c r="AP425" s="689"/>
      <c r="AQ425" s="689"/>
      <c r="AR425" s="689"/>
      <c r="AS425" s="689"/>
      <c r="AT425" s="689"/>
      <c r="AU425" s="689"/>
      <c r="AV425" s="689"/>
      <c r="AW425" s="689"/>
      <c r="AX425" s="689"/>
      <c r="AY425" s="689"/>
      <c r="AZ425" s="689"/>
      <c r="BA425" s="690"/>
      <c r="BB425" s="667"/>
      <c r="BC425" s="668"/>
      <c r="BD425" s="669"/>
      <c r="BE425" s="725"/>
      <c r="BF425" s="726"/>
      <c r="BG425" s="726"/>
      <c r="BH425" s="726"/>
      <c r="BI425" s="726"/>
      <c r="BJ425" s="726"/>
      <c r="BK425" s="726"/>
      <c r="BL425" s="727"/>
    </row>
    <row r="426" spans="1:64" ht="15.95" customHeight="1">
      <c r="A426" s="134"/>
      <c r="B426" s="134"/>
      <c r="C426" s="703" t="str">
        <f>IF(M426="","",COUNT($C$7:D425)+1)</f>
        <v/>
      </c>
      <c r="D426" s="704"/>
      <c r="E426" s="709"/>
      <c r="F426" s="710"/>
      <c r="G426" s="710"/>
      <c r="H426" s="710"/>
      <c r="I426" s="710"/>
      <c r="J426" s="710"/>
      <c r="K426" s="710"/>
      <c r="L426" s="711"/>
      <c r="M426" s="718"/>
      <c r="N426" s="719"/>
      <c r="O426" s="719"/>
      <c r="P426" s="719"/>
      <c r="Q426" s="719"/>
      <c r="R426" s="719"/>
      <c r="S426" s="719"/>
      <c r="T426" s="719"/>
      <c r="U426" s="719"/>
      <c r="V426" s="719"/>
      <c r="W426" s="719"/>
      <c r="X426" s="720"/>
      <c r="Y426" s="670"/>
      <c r="Z426" s="671"/>
      <c r="AA426" s="671"/>
      <c r="AB426" s="671"/>
      <c r="AC426" s="671"/>
      <c r="AD426" s="671"/>
      <c r="AE426" s="671"/>
      <c r="AF426" s="721"/>
      <c r="AG426" s="685" t="str">
        <f t="shared" si="11"/>
        <v/>
      </c>
      <c r="AH426" s="686"/>
      <c r="AI426" s="686"/>
      <c r="AJ426" s="687"/>
      <c r="AK426" s="688"/>
      <c r="AL426" s="689"/>
      <c r="AM426" s="689"/>
      <c r="AN426" s="689"/>
      <c r="AO426" s="689"/>
      <c r="AP426" s="689"/>
      <c r="AQ426" s="689"/>
      <c r="AR426" s="689"/>
      <c r="AS426" s="689"/>
      <c r="AT426" s="689"/>
      <c r="AU426" s="689"/>
      <c r="AV426" s="689"/>
      <c r="AW426" s="689"/>
      <c r="AX426" s="689"/>
      <c r="AY426" s="689"/>
      <c r="AZ426" s="689"/>
      <c r="BA426" s="690"/>
      <c r="BB426" s="667"/>
      <c r="BC426" s="668"/>
      <c r="BD426" s="669"/>
      <c r="BE426" s="670"/>
      <c r="BF426" s="671"/>
      <c r="BG426" s="671"/>
      <c r="BH426" s="671"/>
      <c r="BI426" s="671"/>
      <c r="BJ426" s="671"/>
      <c r="BK426" s="671"/>
      <c r="BL426" s="672"/>
    </row>
    <row r="427" spans="1:64" ht="15.95" customHeight="1">
      <c r="A427" s="134"/>
      <c r="B427" s="134"/>
      <c r="C427" s="705"/>
      <c r="D427" s="706"/>
      <c r="E427" s="712"/>
      <c r="F427" s="713"/>
      <c r="G427" s="713"/>
      <c r="H427" s="713"/>
      <c r="I427" s="713"/>
      <c r="J427" s="713"/>
      <c r="K427" s="713"/>
      <c r="L427" s="714"/>
      <c r="M427" s="679"/>
      <c r="N427" s="680"/>
      <c r="O427" s="680"/>
      <c r="P427" s="680"/>
      <c r="Q427" s="680"/>
      <c r="R427" s="680"/>
      <c r="S427" s="680"/>
      <c r="T427" s="680"/>
      <c r="U427" s="680"/>
      <c r="V427" s="680"/>
      <c r="W427" s="680"/>
      <c r="X427" s="681"/>
      <c r="Y427" s="722"/>
      <c r="Z427" s="723"/>
      <c r="AA427" s="723"/>
      <c r="AB427" s="723"/>
      <c r="AC427" s="723"/>
      <c r="AD427" s="723"/>
      <c r="AE427" s="723"/>
      <c r="AF427" s="724"/>
      <c r="AG427" s="685" t="str">
        <f t="shared" si="11"/>
        <v/>
      </c>
      <c r="AH427" s="686"/>
      <c r="AI427" s="686"/>
      <c r="AJ427" s="687"/>
      <c r="AK427" s="688"/>
      <c r="AL427" s="689"/>
      <c r="AM427" s="689"/>
      <c r="AN427" s="689"/>
      <c r="AO427" s="689"/>
      <c r="AP427" s="689"/>
      <c r="AQ427" s="689"/>
      <c r="AR427" s="689"/>
      <c r="AS427" s="689"/>
      <c r="AT427" s="689"/>
      <c r="AU427" s="689"/>
      <c r="AV427" s="689"/>
      <c r="AW427" s="689"/>
      <c r="AX427" s="689"/>
      <c r="AY427" s="689"/>
      <c r="AZ427" s="689"/>
      <c r="BA427" s="690"/>
      <c r="BB427" s="667"/>
      <c r="BC427" s="668"/>
      <c r="BD427" s="669"/>
      <c r="BE427" s="673"/>
      <c r="BF427" s="674"/>
      <c r="BG427" s="674"/>
      <c r="BH427" s="674"/>
      <c r="BI427" s="674"/>
      <c r="BJ427" s="674"/>
      <c r="BK427" s="674"/>
      <c r="BL427" s="675"/>
    </row>
    <row r="428" spans="1:64" ht="15.95" customHeight="1">
      <c r="A428" s="134"/>
      <c r="B428" s="134"/>
      <c r="C428" s="734"/>
      <c r="D428" s="735"/>
      <c r="E428" s="736"/>
      <c r="F428" s="737"/>
      <c r="G428" s="737"/>
      <c r="H428" s="737"/>
      <c r="I428" s="737"/>
      <c r="J428" s="737"/>
      <c r="K428" s="737"/>
      <c r="L428" s="738"/>
      <c r="M428" s="728"/>
      <c r="N428" s="729"/>
      <c r="O428" s="729"/>
      <c r="P428" s="729"/>
      <c r="Q428" s="729"/>
      <c r="R428" s="729"/>
      <c r="S428" s="729"/>
      <c r="T428" s="729"/>
      <c r="U428" s="729"/>
      <c r="V428" s="729"/>
      <c r="W428" s="729"/>
      <c r="X428" s="730"/>
      <c r="Y428" s="731"/>
      <c r="Z428" s="732"/>
      <c r="AA428" s="732"/>
      <c r="AB428" s="732"/>
      <c r="AC428" s="732"/>
      <c r="AD428" s="732"/>
      <c r="AE428" s="732"/>
      <c r="AF428" s="733"/>
      <c r="AG428" s="685" t="str">
        <f t="shared" si="11"/>
        <v/>
      </c>
      <c r="AH428" s="686"/>
      <c r="AI428" s="686"/>
      <c r="AJ428" s="687"/>
      <c r="AK428" s="688"/>
      <c r="AL428" s="689"/>
      <c r="AM428" s="689"/>
      <c r="AN428" s="689"/>
      <c r="AO428" s="689"/>
      <c r="AP428" s="689"/>
      <c r="AQ428" s="689"/>
      <c r="AR428" s="689"/>
      <c r="AS428" s="689"/>
      <c r="AT428" s="689"/>
      <c r="AU428" s="689"/>
      <c r="AV428" s="689"/>
      <c r="AW428" s="689"/>
      <c r="AX428" s="689"/>
      <c r="AY428" s="689"/>
      <c r="AZ428" s="689"/>
      <c r="BA428" s="690"/>
      <c r="BB428" s="667"/>
      <c r="BC428" s="668"/>
      <c r="BD428" s="669"/>
      <c r="BE428" s="725"/>
      <c r="BF428" s="726"/>
      <c r="BG428" s="726"/>
      <c r="BH428" s="726"/>
      <c r="BI428" s="726"/>
      <c r="BJ428" s="726"/>
      <c r="BK428" s="726"/>
      <c r="BL428" s="727"/>
    </row>
    <row r="429" spans="1:64" ht="15.95" customHeight="1">
      <c r="A429" s="134"/>
      <c r="B429" s="134"/>
      <c r="C429" s="703" t="str">
        <f>IF(M429="","",COUNT($C$7:D428)+1)</f>
        <v/>
      </c>
      <c r="D429" s="704"/>
      <c r="E429" s="709"/>
      <c r="F429" s="710"/>
      <c r="G429" s="710"/>
      <c r="H429" s="710"/>
      <c r="I429" s="710"/>
      <c r="J429" s="710"/>
      <c r="K429" s="710"/>
      <c r="L429" s="711"/>
      <c r="M429" s="718"/>
      <c r="N429" s="719"/>
      <c r="O429" s="719"/>
      <c r="P429" s="719"/>
      <c r="Q429" s="719"/>
      <c r="R429" s="719"/>
      <c r="S429" s="719"/>
      <c r="T429" s="719"/>
      <c r="U429" s="719"/>
      <c r="V429" s="719"/>
      <c r="W429" s="719"/>
      <c r="X429" s="720"/>
      <c r="Y429" s="670"/>
      <c r="Z429" s="671"/>
      <c r="AA429" s="671"/>
      <c r="AB429" s="671"/>
      <c r="AC429" s="671"/>
      <c r="AD429" s="671"/>
      <c r="AE429" s="671"/>
      <c r="AF429" s="721"/>
      <c r="AG429" s="685" t="str">
        <f t="shared" si="11"/>
        <v/>
      </c>
      <c r="AH429" s="686"/>
      <c r="AI429" s="686"/>
      <c r="AJ429" s="687"/>
      <c r="AK429" s="688"/>
      <c r="AL429" s="689"/>
      <c r="AM429" s="689"/>
      <c r="AN429" s="689"/>
      <c r="AO429" s="689"/>
      <c r="AP429" s="689"/>
      <c r="AQ429" s="689"/>
      <c r="AR429" s="689"/>
      <c r="AS429" s="689"/>
      <c r="AT429" s="689"/>
      <c r="AU429" s="689"/>
      <c r="AV429" s="689"/>
      <c r="AW429" s="689"/>
      <c r="AX429" s="689"/>
      <c r="AY429" s="689"/>
      <c r="AZ429" s="689"/>
      <c r="BA429" s="690"/>
      <c r="BB429" s="667"/>
      <c r="BC429" s="668"/>
      <c r="BD429" s="669"/>
      <c r="BE429" s="670"/>
      <c r="BF429" s="671"/>
      <c r="BG429" s="671"/>
      <c r="BH429" s="671"/>
      <c r="BI429" s="671"/>
      <c r="BJ429" s="671"/>
      <c r="BK429" s="671"/>
      <c r="BL429" s="672"/>
    </row>
    <row r="430" spans="1:64" ht="15.95" customHeight="1">
      <c r="A430" s="134"/>
      <c r="B430" s="134"/>
      <c r="C430" s="705"/>
      <c r="D430" s="706"/>
      <c r="E430" s="712"/>
      <c r="F430" s="713"/>
      <c r="G430" s="713"/>
      <c r="H430" s="713"/>
      <c r="I430" s="713"/>
      <c r="J430" s="713"/>
      <c r="K430" s="713"/>
      <c r="L430" s="714"/>
      <c r="M430" s="679"/>
      <c r="N430" s="680"/>
      <c r="O430" s="680"/>
      <c r="P430" s="680"/>
      <c r="Q430" s="680"/>
      <c r="R430" s="680"/>
      <c r="S430" s="680"/>
      <c r="T430" s="680"/>
      <c r="U430" s="680"/>
      <c r="V430" s="680"/>
      <c r="W430" s="680"/>
      <c r="X430" s="681"/>
      <c r="Y430" s="722"/>
      <c r="Z430" s="723"/>
      <c r="AA430" s="723"/>
      <c r="AB430" s="723"/>
      <c r="AC430" s="723"/>
      <c r="AD430" s="723"/>
      <c r="AE430" s="723"/>
      <c r="AF430" s="724"/>
      <c r="AG430" s="685" t="str">
        <f t="shared" si="11"/>
        <v/>
      </c>
      <c r="AH430" s="686"/>
      <c r="AI430" s="686"/>
      <c r="AJ430" s="687"/>
      <c r="AK430" s="688"/>
      <c r="AL430" s="689"/>
      <c r="AM430" s="689"/>
      <c r="AN430" s="689"/>
      <c r="AO430" s="689"/>
      <c r="AP430" s="689"/>
      <c r="AQ430" s="689"/>
      <c r="AR430" s="689"/>
      <c r="AS430" s="689"/>
      <c r="AT430" s="689"/>
      <c r="AU430" s="689"/>
      <c r="AV430" s="689"/>
      <c r="AW430" s="689"/>
      <c r="AX430" s="689"/>
      <c r="AY430" s="689"/>
      <c r="AZ430" s="689"/>
      <c r="BA430" s="690"/>
      <c r="BB430" s="667"/>
      <c r="BC430" s="668"/>
      <c r="BD430" s="669"/>
      <c r="BE430" s="673"/>
      <c r="BF430" s="674"/>
      <c r="BG430" s="674"/>
      <c r="BH430" s="674"/>
      <c r="BI430" s="674"/>
      <c r="BJ430" s="674"/>
      <c r="BK430" s="674"/>
      <c r="BL430" s="675"/>
    </row>
    <row r="431" spans="1:64" ht="15.95" customHeight="1">
      <c r="A431" s="134"/>
      <c r="B431" s="134"/>
      <c r="C431" s="734"/>
      <c r="D431" s="735"/>
      <c r="E431" s="736"/>
      <c r="F431" s="737"/>
      <c r="G431" s="737"/>
      <c r="H431" s="737"/>
      <c r="I431" s="737"/>
      <c r="J431" s="737"/>
      <c r="K431" s="737"/>
      <c r="L431" s="738"/>
      <c r="M431" s="728"/>
      <c r="N431" s="729"/>
      <c r="O431" s="729"/>
      <c r="P431" s="729"/>
      <c r="Q431" s="729"/>
      <c r="R431" s="729"/>
      <c r="S431" s="729"/>
      <c r="T431" s="729"/>
      <c r="U431" s="729"/>
      <c r="V431" s="729"/>
      <c r="W431" s="729"/>
      <c r="X431" s="730"/>
      <c r="Y431" s="731"/>
      <c r="Z431" s="732"/>
      <c r="AA431" s="732"/>
      <c r="AB431" s="732"/>
      <c r="AC431" s="732"/>
      <c r="AD431" s="732"/>
      <c r="AE431" s="732"/>
      <c r="AF431" s="733"/>
      <c r="AG431" s="685" t="str">
        <f t="shared" si="11"/>
        <v/>
      </c>
      <c r="AH431" s="686"/>
      <c r="AI431" s="686"/>
      <c r="AJ431" s="687"/>
      <c r="AK431" s="688"/>
      <c r="AL431" s="689"/>
      <c r="AM431" s="689"/>
      <c r="AN431" s="689"/>
      <c r="AO431" s="689"/>
      <c r="AP431" s="689"/>
      <c r="AQ431" s="689"/>
      <c r="AR431" s="689"/>
      <c r="AS431" s="689"/>
      <c r="AT431" s="689"/>
      <c r="AU431" s="689"/>
      <c r="AV431" s="689"/>
      <c r="AW431" s="689"/>
      <c r="AX431" s="689"/>
      <c r="AY431" s="689"/>
      <c r="AZ431" s="689"/>
      <c r="BA431" s="690"/>
      <c r="BB431" s="667"/>
      <c r="BC431" s="668"/>
      <c r="BD431" s="669"/>
      <c r="BE431" s="725"/>
      <c r="BF431" s="726"/>
      <c r="BG431" s="726"/>
      <c r="BH431" s="726"/>
      <c r="BI431" s="726"/>
      <c r="BJ431" s="726"/>
      <c r="BK431" s="726"/>
      <c r="BL431" s="727"/>
    </row>
    <row r="432" spans="1:64" ht="15.95" customHeight="1">
      <c r="A432" s="134"/>
      <c r="B432" s="134"/>
      <c r="C432" s="703" t="str">
        <f>IF(M432="","",COUNT($C$7:D431)+1)</f>
        <v/>
      </c>
      <c r="D432" s="704"/>
      <c r="E432" s="709"/>
      <c r="F432" s="710"/>
      <c r="G432" s="710"/>
      <c r="H432" s="710"/>
      <c r="I432" s="710"/>
      <c r="J432" s="710"/>
      <c r="K432" s="710"/>
      <c r="L432" s="711"/>
      <c r="M432" s="718"/>
      <c r="N432" s="719"/>
      <c r="O432" s="719"/>
      <c r="P432" s="719"/>
      <c r="Q432" s="719"/>
      <c r="R432" s="719"/>
      <c r="S432" s="719"/>
      <c r="T432" s="719"/>
      <c r="U432" s="719"/>
      <c r="V432" s="719"/>
      <c r="W432" s="719"/>
      <c r="X432" s="720"/>
      <c r="Y432" s="670"/>
      <c r="Z432" s="671"/>
      <c r="AA432" s="671"/>
      <c r="AB432" s="671"/>
      <c r="AC432" s="671"/>
      <c r="AD432" s="671"/>
      <c r="AE432" s="671"/>
      <c r="AF432" s="721"/>
      <c r="AG432" s="685" t="str">
        <f t="shared" si="11"/>
        <v/>
      </c>
      <c r="AH432" s="686"/>
      <c r="AI432" s="686"/>
      <c r="AJ432" s="687"/>
      <c r="AK432" s="688"/>
      <c r="AL432" s="689"/>
      <c r="AM432" s="689"/>
      <c r="AN432" s="689"/>
      <c r="AO432" s="689"/>
      <c r="AP432" s="689"/>
      <c r="AQ432" s="689"/>
      <c r="AR432" s="689"/>
      <c r="AS432" s="689"/>
      <c r="AT432" s="689"/>
      <c r="AU432" s="689"/>
      <c r="AV432" s="689"/>
      <c r="AW432" s="689"/>
      <c r="AX432" s="689"/>
      <c r="AY432" s="689"/>
      <c r="AZ432" s="689"/>
      <c r="BA432" s="690"/>
      <c r="BB432" s="667"/>
      <c r="BC432" s="668"/>
      <c r="BD432" s="669"/>
      <c r="BE432" s="670"/>
      <c r="BF432" s="671"/>
      <c r="BG432" s="671"/>
      <c r="BH432" s="671"/>
      <c r="BI432" s="671"/>
      <c r="BJ432" s="671"/>
      <c r="BK432" s="671"/>
      <c r="BL432" s="672"/>
    </row>
    <row r="433" spans="1:64" ht="15.95" customHeight="1">
      <c r="A433" s="134"/>
      <c r="B433" s="134"/>
      <c r="C433" s="705"/>
      <c r="D433" s="706"/>
      <c r="E433" s="712"/>
      <c r="F433" s="713"/>
      <c r="G433" s="713"/>
      <c r="H433" s="713"/>
      <c r="I433" s="713"/>
      <c r="J433" s="713"/>
      <c r="K433" s="713"/>
      <c r="L433" s="714"/>
      <c r="M433" s="679"/>
      <c r="N433" s="680"/>
      <c r="O433" s="680"/>
      <c r="P433" s="680"/>
      <c r="Q433" s="680"/>
      <c r="R433" s="680"/>
      <c r="S433" s="680"/>
      <c r="T433" s="680"/>
      <c r="U433" s="680"/>
      <c r="V433" s="680"/>
      <c r="W433" s="680"/>
      <c r="X433" s="681"/>
      <c r="Y433" s="722"/>
      <c r="Z433" s="723"/>
      <c r="AA433" s="723"/>
      <c r="AB433" s="723"/>
      <c r="AC433" s="723"/>
      <c r="AD433" s="723"/>
      <c r="AE433" s="723"/>
      <c r="AF433" s="724"/>
      <c r="AG433" s="685" t="str">
        <f t="shared" si="11"/>
        <v/>
      </c>
      <c r="AH433" s="686"/>
      <c r="AI433" s="686"/>
      <c r="AJ433" s="687"/>
      <c r="AK433" s="688"/>
      <c r="AL433" s="689"/>
      <c r="AM433" s="689"/>
      <c r="AN433" s="689"/>
      <c r="AO433" s="689"/>
      <c r="AP433" s="689"/>
      <c r="AQ433" s="689"/>
      <c r="AR433" s="689"/>
      <c r="AS433" s="689"/>
      <c r="AT433" s="689"/>
      <c r="AU433" s="689"/>
      <c r="AV433" s="689"/>
      <c r="AW433" s="689"/>
      <c r="AX433" s="689"/>
      <c r="AY433" s="689"/>
      <c r="AZ433" s="689"/>
      <c r="BA433" s="690"/>
      <c r="BB433" s="667"/>
      <c r="BC433" s="668"/>
      <c r="BD433" s="669"/>
      <c r="BE433" s="673"/>
      <c r="BF433" s="674"/>
      <c r="BG433" s="674"/>
      <c r="BH433" s="674"/>
      <c r="BI433" s="674"/>
      <c r="BJ433" s="674"/>
      <c r="BK433" s="674"/>
      <c r="BL433" s="675"/>
    </row>
    <row r="434" spans="1:64" ht="15.95" customHeight="1">
      <c r="A434" s="134"/>
      <c r="B434" s="134"/>
      <c r="C434" s="734"/>
      <c r="D434" s="735"/>
      <c r="E434" s="736"/>
      <c r="F434" s="737"/>
      <c r="G434" s="737"/>
      <c r="H434" s="737"/>
      <c r="I434" s="737"/>
      <c r="J434" s="737"/>
      <c r="K434" s="737"/>
      <c r="L434" s="738"/>
      <c r="M434" s="728"/>
      <c r="N434" s="729"/>
      <c r="O434" s="729"/>
      <c r="P434" s="729"/>
      <c r="Q434" s="729"/>
      <c r="R434" s="729"/>
      <c r="S434" s="729"/>
      <c r="T434" s="729"/>
      <c r="U434" s="729"/>
      <c r="V434" s="729"/>
      <c r="W434" s="729"/>
      <c r="X434" s="730"/>
      <c r="Y434" s="731"/>
      <c r="Z434" s="732"/>
      <c r="AA434" s="732"/>
      <c r="AB434" s="732"/>
      <c r="AC434" s="732"/>
      <c r="AD434" s="732"/>
      <c r="AE434" s="732"/>
      <c r="AF434" s="733"/>
      <c r="AG434" s="685" t="str">
        <f t="shared" si="11"/>
        <v/>
      </c>
      <c r="AH434" s="686"/>
      <c r="AI434" s="686"/>
      <c r="AJ434" s="687"/>
      <c r="AK434" s="688"/>
      <c r="AL434" s="689"/>
      <c r="AM434" s="689"/>
      <c r="AN434" s="689"/>
      <c r="AO434" s="689"/>
      <c r="AP434" s="689"/>
      <c r="AQ434" s="689"/>
      <c r="AR434" s="689"/>
      <c r="AS434" s="689"/>
      <c r="AT434" s="689"/>
      <c r="AU434" s="689"/>
      <c r="AV434" s="689"/>
      <c r="AW434" s="689"/>
      <c r="AX434" s="689"/>
      <c r="AY434" s="689"/>
      <c r="AZ434" s="689"/>
      <c r="BA434" s="690"/>
      <c r="BB434" s="667"/>
      <c r="BC434" s="668"/>
      <c r="BD434" s="669"/>
      <c r="BE434" s="725"/>
      <c r="BF434" s="726"/>
      <c r="BG434" s="726"/>
      <c r="BH434" s="726"/>
      <c r="BI434" s="726"/>
      <c r="BJ434" s="726"/>
      <c r="BK434" s="726"/>
      <c r="BL434" s="727"/>
    </row>
    <row r="435" spans="1:64" ht="15.95" customHeight="1">
      <c r="A435" s="134"/>
      <c r="B435" s="134"/>
      <c r="C435" s="703" t="str">
        <f>IF(M435="","",COUNT($C$7:D434)+1)</f>
        <v/>
      </c>
      <c r="D435" s="704"/>
      <c r="E435" s="709"/>
      <c r="F435" s="710"/>
      <c r="G435" s="710"/>
      <c r="H435" s="710"/>
      <c r="I435" s="710"/>
      <c r="J435" s="710"/>
      <c r="K435" s="710"/>
      <c r="L435" s="711"/>
      <c r="M435" s="718"/>
      <c r="N435" s="719"/>
      <c r="O435" s="719"/>
      <c r="P435" s="719"/>
      <c r="Q435" s="719"/>
      <c r="R435" s="719"/>
      <c r="S435" s="719"/>
      <c r="T435" s="719"/>
      <c r="U435" s="719"/>
      <c r="V435" s="719"/>
      <c r="W435" s="719"/>
      <c r="X435" s="720"/>
      <c r="Y435" s="670"/>
      <c r="Z435" s="671"/>
      <c r="AA435" s="671"/>
      <c r="AB435" s="671"/>
      <c r="AC435" s="671"/>
      <c r="AD435" s="671"/>
      <c r="AE435" s="671"/>
      <c r="AF435" s="721"/>
      <c r="AG435" s="685" t="str">
        <f t="shared" si="11"/>
        <v/>
      </c>
      <c r="AH435" s="686"/>
      <c r="AI435" s="686"/>
      <c r="AJ435" s="687"/>
      <c r="AK435" s="688"/>
      <c r="AL435" s="689"/>
      <c r="AM435" s="689"/>
      <c r="AN435" s="689"/>
      <c r="AO435" s="689"/>
      <c r="AP435" s="689"/>
      <c r="AQ435" s="689"/>
      <c r="AR435" s="689"/>
      <c r="AS435" s="689"/>
      <c r="AT435" s="689"/>
      <c r="AU435" s="689"/>
      <c r="AV435" s="689"/>
      <c r="AW435" s="689"/>
      <c r="AX435" s="689"/>
      <c r="AY435" s="689"/>
      <c r="AZ435" s="689"/>
      <c r="BA435" s="690"/>
      <c r="BB435" s="667"/>
      <c r="BC435" s="668"/>
      <c r="BD435" s="669"/>
      <c r="BE435" s="670"/>
      <c r="BF435" s="671"/>
      <c r="BG435" s="671"/>
      <c r="BH435" s="671"/>
      <c r="BI435" s="671"/>
      <c r="BJ435" s="671"/>
      <c r="BK435" s="671"/>
      <c r="BL435" s="672"/>
    </row>
    <row r="436" spans="1:64" ht="15.95" customHeight="1">
      <c r="A436" s="134"/>
      <c r="B436" s="134"/>
      <c r="C436" s="705"/>
      <c r="D436" s="706"/>
      <c r="E436" s="712"/>
      <c r="F436" s="713"/>
      <c r="G436" s="713"/>
      <c r="H436" s="713"/>
      <c r="I436" s="713"/>
      <c r="J436" s="713"/>
      <c r="K436" s="713"/>
      <c r="L436" s="714"/>
      <c r="M436" s="679"/>
      <c r="N436" s="680"/>
      <c r="O436" s="680"/>
      <c r="P436" s="680"/>
      <c r="Q436" s="680"/>
      <c r="R436" s="680"/>
      <c r="S436" s="680"/>
      <c r="T436" s="680"/>
      <c r="U436" s="680"/>
      <c r="V436" s="680"/>
      <c r="W436" s="680"/>
      <c r="X436" s="681"/>
      <c r="Y436" s="722"/>
      <c r="Z436" s="723"/>
      <c r="AA436" s="723"/>
      <c r="AB436" s="723"/>
      <c r="AC436" s="723"/>
      <c r="AD436" s="723"/>
      <c r="AE436" s="723"/>
      <c r="AF436" s="724"/>
      <c r="AG436" s="685" t="str">
        <f t="shared" si="11"/>
        <v/>
      </c>
      <c r="AH436" s="686"/>
      <c r="AI436" s="686"/>
      <c r="AJ436" s="687"/>
      <c r="AK436" s="688"/>
      <c r="AL436" s="689"/>
      <c r="AM436" s="689"/>
      <c r="AN436" s="689"/>
      <c r="AO436" s="689"/>
      <c r="AP436" s="689"/>
      <c r="AQ436" s="689"/>
      <c r="AR436" s="689"/>
      <c r="AS436" s="689"/>
      <c r="AT436" s="689"/>
      <c r="AU436" s="689"/>
      <c r="AV436" s="689"/>
      <c r="AW436" s="689"/>
      <c r="AX436" s="689"/>
      <c r="AY436" s="689"/>
      <c r="AZ436" s="689"/>
      <c r="BA436" s="690"/>
      <c r="BB436" s="667"/>
      <c r="BC436" s="668"/>
      <c r="BD436" s="669"/>
      <c r="BE436" s="673"/>
      <c r="BF436" s="674"/>
      <c r="BG436" s="674"/>
      <c r="BH436" s="674"/>
      <c r="BI436" s="674"/>
      <c r="BJ436" s="674"/>
      <c r="BK436" s="674"/>
      <c r="BL436" s="675"/>
    </row>
    <row r="437" spans="1:64" ht="15.95" customHeight="1">
      <c r="A437" s="134"/>
      <c r="B437" s="134"/>
      <c r="C437" s="734"/>
      <c r="D437" s="735"/>
      <c r="E437" s="736"/>
      <c r="F437" s="737"/>
      <c r="G437" s="737"/>
      <c r="H437" s="737"/>
      <c r="I437" s="737"/>
      <c r="J437" s="737"/>
      <c r="K437" s="737"/>
      <c r="L437" s="738"/>
      <c r="M437" s="728"/>
      <c r="N437" s="729"/>
      <c r="O437" s="729"/>
      <c r="P437" s="729"/>
      <c r="Q437" s="729"/>
      <c r="R437" s="729"/>
      <c r="S437" s="729"/>
      <c r="T437" s="729"/>
      <c r="U437" s="729"/>
      <c r="V437" s="729"/>
      <c r="W437" s="729"/>
      <c r="X437" s="730"/>
      <c r="Y437" s="731"/>
      <c r="Z437" s="732"/>
      <c r="AA437" s="732"/>
      <c r="AB437" s="732"/>
      <c r="AC437" s="732"/>
      <c r="AD437" s="732"/>
      <c r="AE437" s="732"/>
      <c r="AF437" s="733"/>
      <c r="AG437" s="685" t="str">
        <f t="shared" si="11"/>
        <v/>
      </c>
      <c r="AH437" s="686"/>
      <c r="AI437" s="686"/>
      <c r="AJ437" s="687"/>
      <c r="AK437" s="688"/>
      <c r="AL437" s="689"/>
      <c r="AM437" s="689"/>
      <c r="AN437" s="689"/>
      <c r="AO437" s="689"/>
      <c r="AP437" s="689"/>
      <c r="AQ437" s="689"/>
      <c r="AR437" s="689"/>
      <c r="AS437" s="689"/>
      <c r="AT437" s="689"/>
      <c r="AU437" s="689"/>
      <c r="AV437" s="689"/>
      <c r="AW437" s="689"/>
      <c r="AX437" s="689"/>
      <c r="AY437" s="689"/>
      <c r="AZ437" s="689"/>
      <c r="BA437" s="690"/>
      <c r="BB437" s="667"/>
      <c r="BC437" s="668"/>
      <c r="BD437" s="669"/>
      <c r="BE437" s="725"/>
      <c r="BF437" s="726"/>
      <c r="BG437" s="726"/>
      <c r="BH437" s="726"/>
      <c r="BI437" s="726"/>
      <c r="BJ437" s="726"/>
      <c r="BK437" s="726"/>
      <c r="BL437" s="727"/>
    </row>
    <row r="438" spans="1:64" ht="15.95" customHeight="1">
      <c r="A438" s="134"/>
      <c r="B438" s="134"/>
      <c r="C438" s="703" t="str">
        <f>IF(M438="","",COUNT($C$7:D437)+1)</f>
        <v/>
      </c>
      <c r="D438" s="704"/>
      <c r="E438" s="709"/>
      <c r="F438" s="710"/>
      <c r="G438" s="710"/>
      <c r="H438" s="710"/>
      <c r="I438" s="710"/>
      <c r="J438" s="710"/>
      <c r="K438" s="710"/>
      <c r="L438" s="711"/>
      <c r="M438" s="718"/>
      <c r="N438" s="719"/>
      <c r="O438" s="719"/>
      <c r="P438" s="719"/>
      <c r="Q438" s="719"/>
      <c r="R438" s="719"/>
      <c r="S438" s="719"/>
      <c r="T438" s="719"/>
      <c r="U438" s="719"/>
      <c r="V438" s="719"/>
      <c r="W438" s="719"/>
      <c r="X438" s="720"/>
      <c r="Y438" s="670"/>
      <c r="Z438" s="671"/>
      <c r="AA438" s="671"/>
      <c r="AB438" s="671"/>
      <c r="AC438" s="671"/>
      <c r="AD438" s="671"/>
      <c r="AE438" s="671"/>
      <c r="AF438" s="721"/>
      <c r="AG438" s="685" t="str">
        <f t="shared" si="11"/>
        <v/>
      </c>
      <c r="AH438" s="686"/>
      <c r="AI438" s="686"/>
      <c r="AJ438" s="687"/>
      <c r="AK438" s="688"/>
      <c r="AL438" s="689"/>
      <c r="AM438" s="689"/>
      <c r="AN438" s="689"/>
      <c r="AO438" s="689"/>
      <c r="AP438" s="689"/>
      <c r="AQ438" s="689"/>
      <c r="AR438" s="689"/>
      <c r="AS438" s="689"/>
      <c r="AT438" s="689"/>
      <c r="AU438" s="689"/>
      <c r="AV438" s="689"/>
      <c r="AW438" s="689"/>
      <c r="AX438" s="689"/>
      <c r="AY438" s="689"/>
      <c r="AZ438" s="689"/>
      <c r="BA438" s="690"/>
      <c r="BB438" s="667"/>
      <c r="BC438" s="668"/>
      <c r="BD438" s="669"/>
      <c r="BE438" s="670"/>
      <c r="BF438" s="671"/>
      <c r="BG438" s="671"/>
      <c r="BH438" s="671"/>
      <c r="BI438" s="671"/>
      <c r="BJ438" s="671"/>
      <c r="BK438" s="671"/>
      <c r="BL438" s="672"/>
    </row>
    <row r="439" spans="1:64" ht="15.95" customHeight="1">
      <c r="A439" s="134"/>
      <c r="B439" s="134"/>
      <c r="C439" s="705"/>
      <c r="D439" s="706"/>
      <c r="E439" s="712"/>
      <c r="F439" s="713"/>
      <c r="G439" s="713"/>
      <c r="H439" s="713"/>
      <c r="I439" s="713"/>
      <c r="J439" s="713"/>
      <c r="K439" s="713"/>
      <c r="L439" s="714"/>
      <c r="M439" s="679"/>
      <c r="N439" s="680"/>
      <c r="O439" s="680"/>
      <c r="P439" s="680"/>
      <c r="Q439" s="680"/>
      <c r="R439" s="680"/>
      <c r="S439" s="680"/>
      <c r="T439" s="680"/>
      <c r="U439" s="680"/>
      <c r="V439" s="680"/>
      <c r="W439" s="680"/>
      <c r="X439" s="681"/>
      <c r="Y439" s="722"/>
      <c r="Z439" s="723"/>
      <c r="AA439" s="723"/>
      <c r="AB439" s="723"/>
      <c r="AC439" s="723"/>
      <c r="AD439" s="723"/>
      <c r="AE439" s="723"/>
      <c r="AF439" s="724"/>
      <c r="AG439" s="685" t="str">
        <f t="shared" si="11"/>
        <v/>
      </c>
      <c r="AH439" s="686"/>
      <c r="AI439" s="686"/>
      <c r="AJ439" s="687"/>
      <c r="AK439" s="688"/>
      <c r="AL439" s="689"/>
      <c r="AM439" s="689"/>
      <c r="AN439" s="689"/>
      <c r="AO439" s="689"/>
      <c r="AP439" s="689"/>
      <c r="AQ439" s="689"/>
      <c r="AR439" s="689"/>
      <c r="AS439" s="689"/>
      <c r="AT439" s="689"/>
      <c r="AU439" s="689"/>
      <c r="AV439" s="689"/>
      <c r="AW439" s="689"/>
      <c r="AX439" s="689"/>
      <c r="AY439" s="689"/>
      <c r="AZ439" s="689"/>
      <c r="BA439" s="690"/>
      <c r="BB439" s="667"/>
      <c r="BC439" s="668"/>
      <c r="BD439" s="669"/>
      <c r="BE439" s="673"/>
      <c r="BF439" s="674"/>
      <c r="BG439" s="674"/>
      <c r="BH439" s="674"/>
      <c r="BI439" s="674"/>
      <c r="BJ439" s="674"/>
      <c r="BK439" s="674"/>
      <c r="BL439" s="675"/>
    </row>
    <row r="440" spans="1:64" ht="15.95" customHeight="1">
      <c r="A440" s="134"/>
      <c r="B440" s="134"/>
      <c r="C440" s="734"/>
      <c r="D440" s="735"/>
      <c r="E440" s="736"/>
      <c r="F440" s="737"/>
      <c r="G440" s="737"/>
      <c r="H440" s="737"/>
      <c r="I440" s="737"/>
      <c r="J440" s="737"/>
      <c r="K440" s="737"/>
      <c r="L440" s="738"/>
      <c r="M440" s="728"/>
      <c r="N440" s="729"/>
      <c r="O440" s="729"/>
      <c r="P440" s="729"/>
      <c r="Q440" s="729"/>
      <c r="R440" s="729"/>
      <c r="S440" s="729"/>
      <c r="T440" s="729"/>
      <c r="U440" s="729"/>
      <c r="V440" s="729"/>
      <c r="W440" s="729"/>
      <c r="X440" s="730"/>
      <c r="Y440" s="731"/>
      <c r="Z440" s="732"/>
      <c r="AA440" s="732"/>
      <c r="AB440" s="732"/>
      <c r="AC440" s="732"/>
      <c r="AD440" s="732"/>
      <c r="AE440" s="732"/>
      <c r="AF440" s="733"/>
      <c r="AG440" s="685" t="str">
        <f t="shared" si="11"/>
        <v/>
      </c>
      <c r="AH440" s="686"/>
      <c r="AI440" s="686"/>
      <c r="AJ440" s="687"/>
      <c r="AK440" s="688"/>
      <c r="AL440" s="689"/>
      <c r="AM440" s="689"/>
      <c r="AN440" s="689"/>
      <c r="AO440" s="689"/>
      <c r="AP440" s="689"/>
      <c r="AQ440" s="689"/>
      <c r="AR440" s="689"/>
      <c r="AS440" s="689"/>
      <c r="AT440" s="689"/>
      <c r="AU440" s="689"/>
      <c r="AV440" s="689"/>
      <c r="AW440" s="689"/>
      <c r="AX440" s="689"/>
      <c r="AY440" s="689"/>
      <c r="AZ440" s="689"/>
      <c r="BA440" s="690"/>
      <c r="BB440" s="667"/>
      <c r="BC440" s="668"/>
      <c r="BD440" s="669"/>
      <c r="BE440" s="725"/>
      <c r="BF440" s="726"/>
      <c r="BG440" s="726"/>
      <c r="BH440" s="726"/>
      <c r="BI440" s="726"/>
      <c r="BJ440" s="726"/>
      <c r="BK440" s="726"/>
      <c r="BL440" s="727"/>
    </row>
    <row r="441" spans="1:64" ht="15.95" customHeight="1">
      <c r="A441" s="134"/>
      <c r="B441" s="134"/>
      <c r="C441" s="703" t="str">
        <f>IF(M441="","",COUNT($C$7:D440)+1)</f>
        <v/>
      </c>
      <c r="D441" s="704"/>
      <c r="E441" s="709"/>
      <c r="F441" s="710"/>
      <c r="G441" s="710"/>
      <c r="H441" s="710"/>
      <c r="I441" s="710"/>
      <c r="J441" s="710"/>
      <c r="K441" s="710"/>
      <c r="L441" s="711"/>
      <c r="M441" s="718"/>
      <c r="N441" s="719"/>
      <c r="O441" s="719"/>
      <c r="P441" s="719"/>
      <c r="Q441" s="719"/>
      <c r="R441" s="719"/>
      <c r="S441" s="719"/>
      <c r="T441" s="719"/>
      <c r="U441" s="719"/>
      <c r="V441" s="719"/>
      <c r="W441" s="719"/>
      <c r="X441" s="720"/>
      <c r="Y441" s="670"/>
      <c r="Z441" s="671"/>
      <c r="AA441" s="671"/>
      <c r="AB441" s="671"/>
      <c r="AC441" s="671"/>
      <c r="AD441" s="671"/>
      <c r="AE441" s="671"/>
      <c r="AF441" s="721"/>
      <c r="AG441" s="685" t="str">
        <f t="shared" si="11"/>
        <v/>
      </c>
      <c r="AH441" s="686"/>
      <c r="AI441" s="686"/>
      <c r="AJ441" s="687"/>
      <c r="AK441" s="688"/>
      <c r="AL441" s="689"/>
      <c r="AM441" s="689"/>
      <c r="AN441" s="689"/>
      <c r="AO441" s="689"/>
      <c r="AP441" s="689"/>
      <c r="AQ441" s="689"/>
      <c r="AR441" s="689"/>
      <c r="AS441" s="689"/>
      <c r="AT441" s="689"/>
      <c r="AU441" s="689"/>
      <c r="AV441" s="689"/>
      <c r="AW441" s="689"/>
      <c r="AX441" s="689"/>
      <c r="AY441" s="689"/>
      <c r="AZ441" s="689"/>
      <c r="BA441" s="690"/>
      <c r="BB441" s="667"/>
      <c r="BC441" s="668"/>
      <c r="BD441" s="669"/>
      <c r="BE441" s="670"/>
      <c r="BF441" s="671"/>
      <c r="BG441" s="671"/>
      <c r="BH441" s="671"/>
      <c r="BI441" s="671"/>
      <c r="BJ441" s="671"/>
      <c r="BK441" s="671"/>
      <c r="BL441" s="672"/>
    </row>
    <row r="442" spans="1:64" ht="15.95" customHeight="1">
      <c r="A442" s="134"/>
      <c r="B442" s="134"/>
      <c r="C442" s="705"/>
      <c r="D442" s="706"/>
      <c r="E442" s="712"/>
      <c r="F442" s="713"/>
      <c r="G442" s="713"/>
      <c r="H442" s="713"/>
      <c r="I442" s="713"/>
      <c r="J442" s="713"/>
      <c r="K442" s="713"/>
      <c r="L442" s="714"/>
      <c r="M442" s="679"/>
      <c r="N442" s="680"/>
      <c r="O442" s="680"/>
      <c r="P442" s="680"/>
      <c r="Q442" s="680"/>
      <c r="R442" s="680"/>
      <c r="S442" s="680"/>
      <c r="T442" s="680"/>
      <c r="U442" s="680"/>
      <c r="V442" s="680"/>
      <c r="W442" s="680"/>
      <c r="X442" s="681"/>
      <c r="Y442" s="722"/>
      <c r="Z442" s="723"/>
      <c r="AA442" s="723"/>
      <c r="AB442" s="723"/>
      <c r="AC442" s="723"/>
      <c r="AD442" s="723"/>
      <c r="AE442" s="723"/>
      <c r="AF442" s="724"/>
      <c r="AG442" s="685" t="str">
        <f t="shared" si="11"/>
        <v/>
      </c>
      <c r="AH442" s="686"/>
      <c r="AI442" s="686"/>
      <c r="AJ442" s="687"/>
      <c r="AK442" s="688"/>
      <c r="AL442" s="689"/>
      <c r="AM442" s="689"/>
      <c r="AN442" s="689"/>
      <c r="AO442" s="689"/>
      <c r="AP442" s="689"/>
      <c r="AQ442" s="689"/>
      <c r="AR442" s="689"/>
      <c r="AS442" s="689"/>
      <c r="AT442" s="689"/>
      <c r="AU442" s="689"/>
      <c r="AV442" s="689"/>
      <c r="AW442" s="689"/>
      <c r="AX442" s="689"/>
      <c r="AY442" s="689"/>
      <c r="AZ442" s="689"/>
      <c r="BA442" s="690"/>
      <c r="BB442" s="667"/>
      <c r="BC442" s="668"/>
      <c r="BD442" s="669"/>
      <c r="BE442" s="673"/>
      <c r="BF442" s="674"/>
      <c r="BG442" s="674"/>
      <c r="BH442" s="674"/>
      <c r="BI442" s="674"/>
      <c r="BJ442" s="674"/>
      <c r="BK442" s="674"/>
      <c r="BL442" s="675"/>
    </row>
    <row r="443" spans="1:64" ht="15.95" customHeight="1" thickBot="1">
      <c r="A443" s="134"/>
      <c r="B443" s="134"/>
      <c r="C443" s="707"/>
      <c r="D443" s="708"/>
      <c r="E443" s="715"/>
      <c r="F443" s="716"/>
      <c r="G443" s="716"/>
      <c r="H443" s="716"/>
      <c r="I443" s="716"/>
      <c r="J443" s="716"/>
      <c r="K443" s="716"/>
      <c r="L443" s="717"/>
      <c r="M443" s="682"/>
      <c r="N443" s="683"/>
      <c r="O443" s="683"/>
      <c r="P443" s="683"/>
      <c r="Q443" s="683"/>
      <c r="R443" s="683"/>
      <c r="S443" s="683"/>
      <c r="T443" s="683"/>
      <c r="U443" s="683"/>
      <c r="V443" s="683"/>
      <c r="W443" s="683"/>
      <c r="X443" s="684"/>
      <c r="Y443" s="691"/>
      <c r="Z443" s="692"/>
      <c r="AA443" s="692"/>
      <c r="AB443" s="692"/>
      <c r="AC443" s="692"/>
      <c r="AD443" s="692"/>
      <c r="AE443" s="692"/>
      <c r="AF443" s="693"/>
      <c r="AG443" s="694" t="str">
        <f t="shared" si="11"/>
        <v/>
      </c>
      <c r="AH443" s="695"/>
      <c r="AI443" s="695"/>
      <c r="AJ443" s="696"/>
      <c r="AK443" s="697"/>
      <c r="AL443" s="698"/>
      <c r="AM443" s="698"/>
      <c r="AN443" s="698"/>
      <c r="AO443" s="698"/>
      <c r="AP443" s="698"/>
      <c r="AQ443" s="698"/>
      <c r="AR443" s="698"/>
      <c r="AS443" s="698"/>
      <c r="AT443" s="698"/>
      <c r="AU443" s="698"/>
      <c r="AV443" s="698"/>
      <c r="AW443" s="698"/>
      <c r="AX443" s="698"/>
      <c r="AY443" s="698"/>
      <c r="AZ443" s="698"/>
      <c r="BA443" s="699"/>
      <c r="BB443" s="700"/>
      <c r="BC443" s="701"/>
      <c r="BD443" s="702"/>
      <c r="BE443" s="676"/>
      <c r="BF443" s="677"/>
      <c r="BG443" s="677"/>
      <c r="BH443" s="677"/>
      <c r="BI443" s="677"/>
      <c r="BJ443" s="677"/>
      <c r="BK443" s="677"/>
      <c r="BL443" s="678"/>
    </row>
    <row r="444" spans="1:64" ht="15.95" customHeight="1">
      <c r="A444" s="134"/>
      <c r="B444" s="137"/>
      <c r="C444" s="166"/>
      <c r="D444" s="244" t="str">
        <f>D388</f>
        <v>※年齢は、令和5年4月1日時点での年齢とする。</v>
      </c>
      <c r="E444" s="168"/>
      <c r="F444" s="168"/>
      <c r="G444" s="168"/>
      <c r="H444" s="168"/>
      <c r="I444" s="168"/>
      <c r="J444" s="168"/>
      <c r="K444" s="168"/>
      <c r="L444" s="168"/>
      <c r="M444" s="136"/>
      <c r="N444" s="136"/>
      <c r="O444" s="136"/>
      <c r="P444" s="136"/>
      <c r="Q444" s="136"/>
      <c r="R444" s="136"/>
      <c r="S444" s="163"/>
      <c r="T444" s="163"/>
      <c r="U444" s="163"/>
      <c r="V444" s="163"/>
      <c r="W444" s="163"/>
      <c r="X444" s="163"/>
      <c r="Y444" s="163"/>
      <c r="Z444" s="163"/>
      <c r="AA444" s="163"/>
      <c r="AB444" s="163"/>
      <c r="AC444" s="163"/>
      <c r="AD444" s="163"/>
      <c r="AE444" s="163"/>
      <c r="AF444" s="163"/>
      <c r="AG444" s="163"/>
      <c r="AH444" s="164"/>
      <c r="AI444" s="164"/>
      <c r="AJ444" s="168"/>
      <c r="AK444" s="168"/>
      <c r="AL444" s="168"/>
      <c r="AM444" s="168"/>
      <c r="AN444" s="168"/>
      <c r="AO444" s="168"/>
      <c r="AP444" s="168"/>
      <c r="AQ444" s="164"/>
      <c r="AR444" s="164"/>
      <c r="AS444" s="168"/>
      <c r="AT444" s="168"/>
      <c r="AU444" s="168"/>
      <c r="AV444" s="168"/>
      <c r="AW444" s="168"/>
      <c r="AX444" s="168"/>
      <c r="AY444" s="168"/>
      <c r="AZ444" s="182"/>
      <c r="BA444" s="182"/>
      <c r="BB444" s="182"/>
      <c r="BC444" s="182"/>
      <c r="BD444" s="182"/>
      <c r="BE444" s="168"/>
      <c r="BF444" s="168"/>
      <c r="BG444" s="168"/>
      <c r="BH444" s="168"/>
      <c r="BI444" s="168"/>
      <c r="BJ444" s="168"/>
      <c r="BK444" s="168"/>
      <c r="BL444" s="168"/>
    </row>
    <row r="445" spans="1:64" ht="15.95" customHeight="1">
      <c r="A445" s="134"/>
      <c r="B445" s="137"/>
      <c r="C445" s="166"/>
      <c r="D445" s="167"/>
      <c r="E445" s="168"/>
      <c r="F445" s="168"/>
      <c r="G445" s="168"/>
      <c r="H445" s="168"/>
      <c r="I445" s="168"/>
      <c r="J445" s="168"/>
      <c r="K445" s="168"/>
      <c r="L445" s="168"/>
      <c r="M445" s="136"/>
      <c r="N445" s="136"/>
      <c r="O445" s="136"/>
      <c r="P445" s="136"/>
      <c r="Q445" s="136"/>
      <c r="R445" s="136"/>
      <c r="S445" s="163"/>
      <c r="T445" s="163"/>
      <c r="U445" s="163"/>
      <c r="V445" s="163"/>
      <c r="W445" s="163"/>
      <c r="X445" s="163"/>
      <c r="Y445" s="163"/>
      <c r="Z445" s="163"/>
      <c r="AA445" s="163"/>
      <c r="AB445" s="163"/>
      <c r="AC445" s="163"/>
      <c r="AD445" s="163"/>
      <c r="AE445" s="163"/>
      <c r="AF445" s="163"/>
      <c r="AG445" s="163"/>
      <c r="AH445" s="164"/>
      <c r="AI445" s="164"/>
      <c r="AJ445" s="168"/>
      <c r="AK445" s="168"/>
      <c r="AL445" s="168"/>
      <c r="AM445" s="168"/>
      <c r="AN445" s="168"/>
      <c r="AO445" s="168"/>
      <c r="AP445" s="168"/>
      <c r="AQ445" s="164"/>
      <c r="AR445" s="164"/>
      <c r="AS445" s="168"/>
      <c r="AT445" s="168"/>
      <c r="AU445" s="168"/>
      <c r="AV445" s="168"/>
      <c r="AW445" s="168"/>
      <c r="AX445" s="168"/>
      <c r="AY445" s="168"/>
      <c r="AZ445" s="182"/>
      <c r="BA445" s="182"/>
      <c r="BB445" s="182"/>
      <c r="BC445" s="182"/>
      <c r="BD445" s="182"/>
      <c r="BE445" s="168"/>
      <c r="BF445" s="168"/>
      <c r="BG445" s="168"/>
      <c r="BH445" s="168"/>
      <c r="BI445" s="168"/>
      <c r="BJ445" s="168"/>
      <c r="BK445" s="168"/>
      <c r="BL445" s="168"/>
    </row>
    <row r="446" spans="1:64" ht="15.95" customHeight="1">
      <c r="A446" s="134"/>
      <c r="B446" s="137"/>
      <c r="C446" s="166"/>
      <c r="D446" s="167"/>
      <c r="E446" s="168"/>
      <c r="F446" s="168"/>
      <c r="G446" s="168"/>
      <c r="H446" s="168"/>
      <c r="I446" s="168"/>
      <c r="J446" s="168"/>
      <c r="K446" s="168"/>
      <c r="L446" s="168"/>
      <c r="M446" s="136"/>
      <c r="N446" s="136"/>
      <c r="O446" s="133"/>
      <c r="P446" s="133"/>
      <c r="Q446" s="133"/>
      <c r="R446" s="133"/>
      <c r="S446" s="163"/>
      <c r="T446" s="163"/>
      <c r="U446" s="163"/>
      <c r="V446" s="163"/>
      <c r="W446" s="163"/>
      <c r="X446" s="163"/>
      <c r="Y446" s="163"/>
      <c r="Z446" s="163"/>
      <c r="AA446" s="163"/>
      <c r="AB446" s="163"/>
      <c r="AC446" s="163"/>
      <c r="AD446" s="163"/>
      <c r="AE446" s="163"/>
      <c r="AF446" s="163"/>
      <c r="AG446" s="163"/>
      <c r="AH446" s="164"/>
      <c r="AI446" s="164"/>
      <c r="AJ446" s="168"/>
      <c r="AK446" s="168"/>
      <c r="AL446" s="168"/>
      <c r="AM446" s="168"/>
      <c r="AN446" s="168"/>
      <c r="AO446" s="168"/>
      <c r="AP446" s="168"/>
      <c r="AQ446" s="164"/>
      <c r="AR446" s="164"/>
      <c r="AS446" s="168"/>
      <c r="AT446" s="168"/>
      <c r="AU446" s="168"/>
      <c r="AV446" s="168"/>
      <c r="AW446" s="168"/>
      <c r="AX446" s="168"/>
      <c r="AY446" s="168"/>
      <c r="AZ446" s="182"/>
      <c r="BA446" s="182"/>
      <c r="BB446" s="182"/>
      <c r="BC446" s="182"/>
      <c r="BD446" s="182"/>
      <c r="BE446" s="168"/>
      <c r="BF446" s="168"/>
      <c r="BG446" s="168"/>
      <c r="BH446" s="168"/>
      <c r="BI446" s="168"/>
      <c r="BJ446" s="168"/>
      <c r="BK446" s="168"/>
      <c r="BL446" s="168"/>
    </row>
    <row r="447" spans="1:64" ht="15.95" customHeight="1">
      <c r="C447" s="192"/>
      <c r="D447" s="192"/>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193"/>
      <c r="AL447" s="193"/>
      <c r="AM447" s="193"/>
      <c r="AN447" s="193"/>
      <c r="AO447" s="193"/>
      <c r="AP447" s="193"/>
      <c r="AQ447" s="193"/>
      <c r="AR447" s="193"/>
      <c r="AS447" s="193"/>
      <c r="AT447" s="193"/>
      <c r="AU447" s="193"/>
      <c r="AV447" s="193"/>
      <c r="AW447" s="193"/>
      <c r="AX447" s="193"/>
      <c r="AY447" s="193"/>
      <c r="AZ447" s="193"/>
      <c r="BA447" s="193"/>
      <c r="BB447" s="193"/>
      <c r="BC447" s="193"/>
      <c r="BD447" s="193"/>
      <c r="BE447" s="193"/>
      <c r="BF447" s="193"/>
      <c r="BG447" s="193"/>
      <c r="BH447" s="193"/>
      <c r="BI447" s="193"/>
      <c r="BJ447" s="193"/>
      <c r="BK447" s="193"/>
      <c r="BL447" s="193"/>
    </row>
    <row r="448" spans="1:64" ht="15.95" customHeight="1">
      <c r="A448" s="117" t="s">
        <v>230</v>
      </c>
      <c r="B448" s="117"/>
      <c r="C448" s="119"/>
      <c r="D448" s="119"/>
      <c r="E448" s="111"/>
      <c r="F448" s="111"/>
      <c r="G448" s="111"/>
      <c r="H448" s="111"/>
      <c r="I448" s="111"/>
      <c r="J448" s="111"/>
      <c r="K448" s="111"/>
      <c r="L448" s="111"/>
      <c r="M448" s="109"/>
      <c r="N448" s="109"/>
      <c r="O448" s="109"/>
      <c r="P448" s="109"/>
      <c r="Q448" s="109"/>
      <c r="R448" s="769" t="s">
        <v>231</v>
      </c>
      <c r="S448" s="770"/>
      <c r="T448" s="770"/>
      <c r="U448" s="770"/>
      <c r="V448" s="770"/>
      <c r="W448" s="770"/>
      <c r="X448" s="770"/>
      <c r="Y448" s="771"/>
      <c r="Z448" s="769">
        <f>Z1</f>
        <v>0</v>
      </c>
      <c r="AA448" s="770"/>
      <c r="AB448" s="770"/>
      <c r="AC448" s="770"/>
      <c r="AD448" s="770"/>
      <c r="AE448" s="770"/>
      <c r="AF448" s="770"/>
      <c r="AG448" s="771"/>
      <c r="AH448" s="112"/>
      <c r="AI448" s="112"/>
      <c r="AJ448" s="772" t="s">
        <v>232</v>
      </c>
      <c r="AK448" s="773"/>
      <c r="AL448" s="773"/>
      <c r="AM448" s="773"/>
      <c r="AN448" s="773"/>
      <c r="AO448" s="773"/>
      <c r="AP448" s="773"/>
      <c r="AQ448" s="774"/>
      <c r="AR448" s="775" t="str">
        <f>AS1</f>
        <v>霧島工務店株式会社</v>
      </c>
      <c r="AS448" s="776"/>
      <c r="AT448" s="776"/>
      <c r="AU448" s="776"/>
      <c r="AV448" s="776"/>
      <c r="AW448" s="776"/>
      <c r="AX448" s="776"/>
      <c r="AY448" s="776"/>
      <c r="AZ448" s="776"/>
      <c r="BA448" s="776"/>
      <c r="BB448" s="776"/>
      <c r="BC448" s="776"/>
      <c r="BD448" s="776"/>
      <c r="BE448" s="776"/>
      <c r="BF448" s="776"/>
      <c r="BG448" s="777"/>
      <c r="BH448" s="173"/>
      <c r="BI448" s="778" t="s">
        <v>483</v>
      </c>
      <c r="BJ448" s="778"/>
      <c r="BK448" s="778"/>
      <c r="BL448" s="778"/>
    </row>
    <row r="449" spans="1:64" ht="15.95" customHeight="1">
      <c r="A449" s="118"/>
      <c r="B449" s="118"/>
      <c r="C449" s="174"/>
      <c r="D449" s="174"/>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c r="BI449" s="120"/>
      <c r="BJ449" s="120"/>
      <c r="BK449" s="120"/>
      <c r="BL449" s="120"/>
    </row>
    <row r="450" spans="1:64" ht="15.95" customHeight="1">
      <c r="A450" s="122"/>
      <c r="B450" s="123"/>
      <c r="C450" s="779" t="s">
        <v>235</v>
      </c>
      <c r="D450" s="779"/>
      <c r="E450" s="779"/>
      <c r="F450" s="779"/>
      <c r="G450" s="779"/>
      <c r="H450" s="779"/>
      <c r="I450" s="779"/>
      <c r="J450" s="779"/>
      <c r="K450" s="779"/>
      <c r="L450" s="779"/>
      <c r="M450" s="779"/>
      <c r="N450" s="779"/>
      <c r="O450" s="779"/>
      <c r="P450" s="779"/>
      <c r="Q450" s="779"/>
      <c r="R450" s="779"/>
      <c r="S450" s="779"/>
      <c r="T450" s="779"/>
      <c r="U450" s="779"/>
      <c r="V450" s="779"/>
      <c r="W450" s="779"/>
      <c r="X450" s="779"/>
      <c r="Y450" s="779"/>
      <c r="Z450" s="779"/>
      <c r="AA450" s="779"/>
      <c r="AB450" s="779"/>
      <c r="AC450" s="779"/>
      <c r="AD450" s="779"/>
      <c r="AE450" s="779"/>
      <c r="AF450" s="779"/>
      <c r="AG450" s="779"/>
      <c r="AH450" s="779"/>
      <c r="AI450" s="779"/>
      <c r="AJ450" s="779"/>
      <c r="AK450" s="779"/>
      <c r="AL450" s="779"/>
      <c r="AM450" s="779"/>
      <c r="AN450" s="779"/>
      <c r="AO450" s="779"/>
      <c r="AP450" s="779"/>
      <c r="AQ450" s="779"/>
      <c r="AR450" s="779"/>
      <c r="AS450" s="779"/>
      <c r="AT450" s="779"/>
      <c r="AU450" s="779"/>
      <c r="AV450" s="779"/>
      <c r="AW450" s="779"/>
      <c r="AX450" s="779"/>
      <c r="AY450" s="779"/>
      <c r="AZ450" s="779"/>
      <c r="BA450" s="779"/>
      <c r="BB450" s="779"/>
      <c r="BC450" s="779"/>
      <c r="BD450" s="779"/>
      <c r="BE450" s="779"/>
      <c r="BF450" s="779"/>
      <c r="BG450" s="779"/>
      <c r="BH450" s="779"/>
      <c r="BI450" s="779"/>
      <c r="BJ450" s="779"/>
      <c r="BK450" s="779"/>
      <c r="BL450" s="779"/>
    </row>
    <row r="451" spans="1:64" ht="15.95" customHeight="1" thickBot="1">
      <c r="A451" s="122"/>
      <c r="B451" s="123"/>
      <c r="C451" s="176"/>
      <c r="D451" s="176"/>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c r="BB451" s="177"/>
      <c r="BC451" s="177"/>
      <c r="BD451" s="177"/>
      <c r="BE451" s="177"/>
      <c r="BF451" s="177"/>
      <c r="BG451" s="177"/>
      <c r="BH451" s="177"/>
      <c r="BI451" s="177"/>
      <c r="BJ451" s="177"/>
      <c r="BK451" s="177"/>
      <c r="BL451" s="177"/>
    </row>
    <row r="452" spans="1:64" ht="15.95" customHeight="1">
      <c r="A452" s="134"/>
      <c r="B452" s="134"/>
      <c r="C452" s="751" t="s">
        <v>3</v>
      </c>
      <c r="D452" s="752"/>
      <c r="E452" s="755" t="s">
        <v>238</v>
      </c>
      <c r="F452" s="756"/>
      <c r="G452" s="756"/>
      <c r="H452" s="756"/>
      <c r="I452" s="756"/>
      <c r="J452" s="756"/>
      <c r="K452" s="756"/>
      <c r="L452" s="757"/>
      <c r="M452" s="761" t="s">
        <v>239</v>
      </c>
      <c r="N452" s="762"/>
      <c r="O452" s="762"/>
      <c r="P452" s="762"/>
      <c r="Q452" s="762"/>
      <c r="R452" s="762"/>
      <c r="S452" s="762"/>
      <c r="T452" s="762"/>
      <c r="U452" s="762"/>
      <c r="V452" s="762"/>
      <c r="W452" s="762"/>
      <c r="X452" s="763"/>
      <c r="Y452" s="761" t="s">
        <v>240</v>
      </c>
      <c r="Z452" s="762"/>
      <c r="AA452" s="762"/>
      <c r="AB452" s="762"/>
      <c r="AC452" s="762"/>
      <c r="AD452" s="762"/>
      <c r="AE452" s="762"/>
      <c r="AF452" s="763"/>
      <c r="AG452" s="745" t="s">
        <v>241</v>
      </c>
      <c r="AH452" s="746"/>
      <c r="AI452" s="746"/>
      <c r="AJ452" s="767"/>
      <c r="AK452" s="745" t="s">
        <v>242</v>
      </c>
      <c r="AL452" s="746"/>
      <c r="AM452" s="746"/>
      <c r="AN452" s="746"/>
      <c r="AO452" s="746"/>
      <c r="AP452" s="746"/>
      <c r="AQ452" s="746"/>
      <c r="AR452" s="746"/>
      <c r="AS452" s="746"/>
      <c r="AT452" s="746"/>
      <c r="AU452" s="746"/>
      <c r="AV452" s="746"/>
      <c r="AW452" s="746"/>
      <c r="AX452" s="746"/>
      <c r="AY452" s="746"/>
      <c r="AZ452" s="746"/>
      <c r="BA452" s="767"/>
      <c r="BB452" s="739" t="s">
        <v>243</v>
      </c>
      <c r="BC452" s="740"/>
      <c r="BD452" s="741"/>
      <c r="BE452" s="745" t="s">
        <v>305</v>
      </c>
      <c r="BF452" s="746"/>
      <c r="BG452" s="746"/>
      <c r="BH452" s="746"/>
      <c r="BI452" s="746"/>
      <c r="BJ452" s="746"/>
      <c r="BK452" s="746"/>
      <c r="BL452" s="747"/>
    </row>
    <row r="453" spans="1:64" ht="15.95" customHeight="1">
      <c r="A453" s="134"/>
      <c r="B453" s="134"/>
      <c r="C453" s="753"/>
      <c r="D453" s="754"/>
      <c r="E453" s="758"/>
      <c r="F453" s="759"/>
      <c r="G453" s="759"/>
      <c r="H453" s="759"/>
      <c r="I453" s="759"/>
      <c r="J453" s="759"/>
      <c r="K453" s="759"/>
      <c r="L453" s="760"/>
      <c r="M453" s="764"/>
      <c r="N453" s="765"/>
      <c r="O453" s="765"/>
      <c r="P453" s="765"/>
      <c r="Q453" s="765"/>
      <c r="R453" s="765"/>
      <c r="S453" s="765"/>
      <c r="T453" s="765"/>
      <c r="U453" s="765"/>
      <c r="V453" s="765"/>
      <c r="W453" s="765"/>
      <c r="X453" s="766"/>
      <c r="Y453" s="764"/>
      <c r="Z453" s="765"/>
      <c r="AA453" s="765"/>
      <c r="AB453" s="765"/>
      <c r="AC453" s="765"/>
      <c r="AD453" s="765"/>
      <c r="AE453" s="765"/>
      <c r="AF453" s="766"/>
      <c r="AG453" s="748"/>
      <c r="AH453" s="749"/>
      <c r="AI453" s="749"/>
      <c r="AJ453" s="768"/>
      <c r="AK453" s="748"/>
      <c r="AL453" s="749"/>
      <c r="AM453" s="749"/>
      <c r="AN453" s="749"/>
      <c r="AO453" s="749"/>
      <c r="AP453" s="749"/>
      <c r="AQ453" s="749"/>
      <c r="AR453" s="749"/>
      <c r="AS453" s="749"/>
      <c r="AT453" s="749"/>
      <c r="AU453" s="749"/>
      <c r="AV453" s="749"/>
      <c r="AW453" s="749"/>
      <c r="AX453" s="749"/>
      <c r="AY453" s="749"/>
      <c r="AZ453" s="749"/>
      <c r="BA453" s="768"/>
      <c r="BB453" s="742"/>
      <c r="BC453" s="743"/>
      <c r="BD453" s="744"/>
      <c r="BE453" s="748"/>
      <c r="BF453" s="749"/>
      <c r="BG453" s="749"/>
      <c r="BH453" s="749"/>
      <c r="BI453" s="749"/>
      <c r="BJ453" s="749"/>
      <c r="BK453" s="749"/>
      <c r="BL453" s="750"/>
    </row>
    <row r="454" spans="1:64" ht="15.95" customHeight="1">
      <c r="A454" s="134"/>
      <c r="B454" s="134"/>
      <c r="C454" s="703" t="str">
        <f>IF(M454="","",COUNT($C$7:D453)+1)</f>
        <v/>
      </c>
      <c r="D454" s="704"/>
      <c r="E454" s="709"/>
      <c r="F454" s="710"/>
      <c r="G454" s="710"/>
      <c r="H454" s="710"/>
      <c r="I454" s="710"/>
      <c r="J454" s="710"/>
      <c r="K454" s="710"/>
      <c r="L454" s="711"/>
      <c r="M454" s="718"/>
      <c r="N454" s="719"/>
      <c r="O454" s="719"/>
      <c r="P454" s="719"/>
      <c r="Q454" s="719"/>
      <c r="R454" s="719"/>
      <c r="S454" s="719"/>
      <c r="T454" s="719"/>
      <c r="U454" s="719"/>
      <c r="V454" s="719"/>
      <c r="W454" s="719"/>
      <c r="X454" s="720"/>
      <c r="Y454" s="670"/>
      <c r="Z454" s="671"/>
      <c r="AA454" s="671"/>
      <c r="AB454" s="671"/>
      <c r="AC454" s="671"/>
      <c r="AD454" s="671"/>
      <c r="AE454" s="671"/>
      <c r="AF454" s="721"/>
      <c r="AG454" s="685" t="str">
        <f t="shared" ref="AG454:AG498" si="12">IF(OR(ISNA(VLOOKUP(AK454,$BQ$42:$BR$223,2,FALSE)),AK454=0,AK454="",AK454="",AK454=" ",AK454="　"),"",VLOOKUP(AK454,$BQ$42:$BR$223,2,FALSE))</f>
        <v/>
      </c>
      <c r="AH454" s="686"/>
      <c r="AI454" s="686"/>
      <c r="AJ454" s="687"/>
      <c r="AK454" s="688"/>
      <c r="AL454" s="689"/>
      <c r="AM454" s="689"/>
      <c r="AN454" s="689"/>
      <c r="AO454" s="689"/>
      <c r="AP454" s="689"/>
      <c r="AQ454" s="689"/>
      <c r="AR454" s="689"/>
      <c r="AS454" s="689"/>
      <c r="AT454" s="689"/>
      <c r="AU454" s="689"/>
      <c r="AV454" s="689"/>
      <c r="AW454" s="689"/>
      <c r="AX454" s="689"/>
      <c r="AY454" s="689"/>
      <c r="AZ454" s="689"/>
      <c r="BA454" s="690"/>
      <c r="BB454" s="667"/>
      <c r="BC454" s="668"/>
      <c r="BD454" s="669"/>
      <c r="BE454" s="670"/>
      <c r="BF454" s="671"/>
      <c r="BG454" s="671"/>
      <c r="BH454" s="671"/>
      <c r="BI454" s="671"/>
      <c r="BJ454" s="671"/>
      <c r="BK454" s="671"/>
      <c r="BL454" s="672"/>
    </row>
    <row r="455" spans="1:64" ht="15.95" customHeight="1">
      <c r="A455" s="134"/>
      <c r="B455" s="134"/>
      <c r="C455" s="705"/>
      <c r="D455" s="706"/>
      <c r="E455" s="712"/>
      <c r="F455" s="713"/>
      <c r="G455" s="713"/>
      <c r="H455" s="713"/>
      <c r="I455" s="713"/>
      <c r="J455" s="713"/>
      <c r="K455" s="713"/>
      <c r="L455" s="714"/>
      <c r="M455" s="679"/>
      <c r="N455" s="680"/>
      <c r="O455" s="680"/>
      <c r="P455" s="680"/>
      <c r="Q455" s="680"/>
      <c r="R455" s="680"/>
      <c r="S455" s="680"/>
      <c r="T455" s="680"/>
      <c r="U455" s="680"/>
      <c r="V455" s="680"/>
      <c r="W455" s="680"/>
      <c r="X455" s="681"/>
      <c r="Y455" s="722"/>
      <c r="Z455" s="723"/>
      <c r="AA455" s="723"/>
      <c r="AB455" s="723"/>
      <c r="AC455" s="723"/>
      <c r="AD455" s="723"/>
      <c r="AE455" s="723"/>
      <c r="AF455" s="724"/>
      <c r="AG455" s="685" t="str">
        <f t="shared" si="12"/>
        <v/>
      </c>
      <c r="AH455" s="686"/>
      <c r="AI455" s="686"/>
      <c r="AJ455" s="687"/>
      <c r="AK455" s="688"/>
      <c r="AL455" s="689"/>
      <c r="AM455" s="689"/>
      <c r="AN455" s="689"/>
      <c r="AO455" s="689"/>
      <c r="AP455" s="689"/>
      <c r="AQ455" s="689"/>
      <c r="AR455" s="689"/>
      <c r="AS455" s="689"/>
      <c r="AT455" s="689"/>
      <c r="AU455" s="689"/>
      <c r="AV455" s="689"/>
      <c r="AW455" s="689"/>
      <c r="AX455" s="689"/>
      <c r="AY455" s="689"/>
      <c r="AZ455" s="689"/>
      <c r="BA455" s="690"/>
      <c r="BB455" s="667"/>
      <c r="BC455" s="668"/>
      <c r="BD455" s="669"/>
      <c r="BE455" s="673"/>
      <c r="BF455" s="674"/>
      <c r="BG455" s="674"/>
      <c r="BH455" s="674"/>
      <c r="BI455" s="674"/>
      <c r="BJ455" s="674"/>
      <c r="BK455" s="674"/>
      <c r="BL455" s="675"/>
    </row>
    <row r="456" spans="1:64" ht="15.95" customHeight="1">
      <c r="A456" s="134"/>
      <c r="B456" s="134"/>
      <c r="C456" s="734"/>
      <c r="D456" s="735"/>
      <c r="E456" s="736"/>
      <c r="F456" s="737"/>
      <c r="G456" s="737"/>
      <c r="H456" s="737"/>
      <c r="I456" s="737"/>
      <c r="J456" s="737"/>
      <c r="K456" s="737"/>
      <c r="L456" s="738"/>
      <c r="M456" s="728"/>
      <c r="N456" s="729"/>
      <c r="O456" s="729"/>
      <c r="P456" s="729"/>
      <c r="Q456" s="729"/>
      <c r="R456" s="729"/>
      <c r="S456" s="729"/>
      <c r="T456" s="729"/>
      <c r="U456" s="729"/>
      <c r="V456" s="729"/>
      <c r="W456" s="729"/>
      <c r="X456" s="730"/>
      <c r="Y456" s="731"/>
      <c r="Z456" s="732"/>
      <c r="AA456" s="732"/>
      <c r="AB456" s="732"/>
      <c r="AC456" s="732"/>
      <c r="AD456" s="732"/>
      <c r="AE456" s="732"/>
      <c r="AF456" s="733"/>
      <c r="AG456" s="685" t="str">
        <f t="shared" si="12"/>
        <v/>
      </c>
      <c r="AH456" s="686"/>
      <c r="AI456" s="686"/>
      <c r="AJ456" s="687"/>
      <c r="AK456" s="688"/>
      <c r="AL456" s="689"/>
      <c r="AM456" s="689"/>
      <c r="AN456" s="689"/>
      <c r="AO456" s="689"/>
      <c r="AP456" s="689"/>
      <c r="AQ456" s="689"/>
      <c r="AR456" s="689"/>
      <c r="AS456" s="689"/>
      <c r="AT456" s="689"/>
      <c r="AU456" s="689"/>
      <c r="AV456" s="689"/>
      <c r="AW456" s="689"/>
      <c r="AX456" s="689"/>
      <c r="AY456" s="689"/>
      <c r="AZ456" s="689"/>
      <c r="BA456" s="690"/>
      <c r="BB456" s="667"/>
      <c r="BC456" s="668"/>
      <c r="BD456" s="669"/>
      <c r="BE456" s="725"/>
      <c r="BF456" s="726"/>
      <c r="BG456" s="726"/>
      <c r="BH456" s="726"/>
      <c r="BI456" s="726"/>
      <c r="BJ456" s="726"/>
      <c r="BK456" s="726"/>
      <c r="BL456" s="727"/>
    </row>
    <row r="457" spans="1:64" ht="15.95" customHeight="1">
      <c r="A457" s="134"/>
      <c r="B457" s="134"/>
      <c r="C457" s="703" t="str">
        <f>IF(M457="","",COUNT($C$7:D456)+1)</f>
        <v/>
      </c>
      <c r="D457" s="704"/>
      <c r="E457" s="709"/>
      <c r="F457" s="710"/>
      <c r="G457" s="710"/>
      <c r="H457" s="710"/>
      <c r="I457" s="710"/>
      <c r="J457" s="710"/>
      <c r="K457" s="710"/>
      <c r="L457" s="711"/>
      <c r="M457" s="718"/>
      <c r="N457" s="719"/>
      <c r="O457" s="719"/>
      <c r="P457" s="719"/>
      <c r="Q457" s="719"/>
      <c r="R457" s="719"/>
      <c r="S457" s="719"/>
      <c r="T457" s="719"/>
      <c r="U457" s="719"/>
      <c r="V457" s="719"/>
      <c r="W457" s="719"/>
      <c r="X457" s="720"/>
      <c r="Y457" s="670"/>
      <c r="Z457" s="671"/>
      <c r="AA457" s="671"/>
      <c r="AB457" s="671"/>
      <c r="AC457" s="671"/>
      <c r="AD457" s="671"/>
      <c r="AE457" s="671"/>
      <c r="AF457" s="721"/>
      <c r="AG457" s="685" t="str">
        <f t="shared" si="12"/>
        <v/>
      </c>
      <c r="AH457" s="686"/>
      <c r="AI457" s="686"/>
      <c r="AJ457" s="687"/>
      <c r="AK457" s="688"/>
      <c r="AL457" s="689"/>
      <c r="AM457" s="689"/>
      <c r="AN457" s="689"/>
      <c r="AO457" s="689"/>
      <c r="AP457" s="689"/>
      <c r="AQ457" s="689"/>
      <c r="AR457" s="689"/>
      <c r="AS457" s="689"/>
      <c r="AT457" s="689"/>
      <c r="AU457" s="689"/>
      <c r="AV457" s="689"/>
      <c r="AW457" s="689"/>
      <c r="AX457" s="689"/>
      <c r="AY457" s="689"/>
      <c r="AZ457" s="689"/>
      <c r="BA457" s="690"/>
      <c r="BB457" s="667"/>
      <c r="BC457" s="668"/>
      <c r="BD457" s="669"/>
      <c r="BE457" s="670"/>
      <c r="BF457" s="671"/>
      <c r="BG457" s="671"/>
      <c r="BH457" s="671"/>
      <c r="BI457" s="671"/>
      <c r="BJ457" s="671"/>
      <c r="BK457" s="671"/>
      <c r="BL457" s="672"/>
    </row>
    <row r="458" spans="1:64" ht="15.95" customHeight="1">
      <c r="A458" s="134"/>
      <c r="B458" s="134"/>
      <c r="C458" s="705"/>
      <c r="D458" s="706"/>
      <c r="E458" s="712"/>
      <c r="F458" s="713"/>
      <c r="G458" s="713"/>
      <c r="H458" s="713"/>
      <c r="I458" s="713"/>
      <c r="J458" s="713"/>
      <c r="K458" s="713"/>
      <c r="L458" s="714"/>
      <c r="M458" s="679"/>
      <c r="N458" s="680"/>
      <c r="O458" s="680"/>
      <c r="P458" s="680"/>
      <c r="Q458" s="680"/>
      <c r="R458" s="680"/>
      <c r="S458" s="680"/>
      <c r="T458" s="680"/>
      <c r="U458" s="680"/>
      <c r="V458" s="680"/>
      <c r="W458" s="680"/>
      <c r="X458" s="681"/>
      <c r="Y458" s="722"/>
      <c r="Z458" s="723"/>
      <c r="AA458" s="723"/>
      <c r="AB458" s="723"/>
      <c r="AC458" s="723"/>
      <c r="AD458" s="723"/>
      <c r="AE458" s="723"/>
      <c r="AF458" s="724"/>
      <c r="AG458" s="685" t="str">
        <f t="shared" si="12"/>
        <v/>
      </c>
      <c r="AH458" s="686"/>
      <c r="AI458" s="686"/>
      <c r="AJ458" s="687"/>
      <c r="AK458" s="688"/>
      <c r="AL458" s="689"/>
      <c r="AM458" s="689"/>
      <c r="AN458" s="689"/>
      <c r="AO458" s="689"/>
      <c r="AP458" s="689"/>
      <c r="AQ458" s="689"/>
      <c r="AR458" s="689"/>
      <c r="AS458" s="689"/>
      <c r="AT458" s="689"/>
      <c r="AU458" s="689"/>
      <c r="AV458" s="689"/>
      <c r="AW458" s="689"/>
      <c r="AX458" s="689"/>
      <c r="AY458" s="689"/>
      <c r="AZ458" s="689"/>
      <c r="BA458" s="690"/>
      <c r="BB458" s="667"/>
      <c r="BC458" s="668"/>
      <c r="BD458" s="669"/>
      <c r="BE458" s="673"/>
      <c r="BF458" s="674"/>
      <c r="BG458" s="674"/>
      <c r="BH458" s="674"/>
      <c r="BI458" s="674"/>
      <c r="BJ458" s="674"/>
      <c r="BK458" s="674"/>
      <c r="BL458" s="675"/>
    </row>
    <row r="459" spans="1:64" ht="15.95" customHeight="1">
      <c r="A459" s="134"/>
      <c r="B459" s="134"/>
      <c r="C459" s="734"/>
      <c r="D459" s="735"/>
      <c r="E459" s="736"/>
      <c r="F459" s="737"/>
      <c r="G459" s="737"/>
      <c r="H459" s="737"/>
      <c r="I459" s="737"/>
      <c r="J459" s="737"/>
      <c r="K459" s="737"/>
      <c r="L459" s="738"/>
      <c r="M459" s="728"/>
      <c r="N459" s="729"/>
      <c r="O459" s="729"/>
      <c r="P459" s="729"/>
      <c r="Q459" s="729"/>
      <c r="R459" s="729"/>
      <c r="S459" s="729"/>
      <c r="T459" s="729"/>
      <c r="U459" s="729"/>
      <c r="V459" s="729"/>
      <c r="W459" s="729"/>
      <c r="X459" s="730"/>
      <c r="Y459" s="731"/>
      <c r="Z459" s="732"/>
      <c r="AA459" s="732"/>
      <c r="AB459" s="732"/>
      <c r="AC459" s="732"/>
      <c r="AD459" s="732"/>
      <c r="AE459" s="732"/>
      <c r="AF459" s="733"/>
      <c r="AG459" s="685" t="str">
        <f t="shared" si="12"/>
        <v/>
      </c>
      <c r="AH459" s="686"/>
      <c r="AI459" s="686"/>
      <c r="AJ459" s="687"/>
      <c r="AK459" s="688"/>
      <c r="AL459" s="689"/>
      <c r="AM459" s="689"/>
      <c r="AN459" s="689"/>
      <c r="AO459" s="689"/>
      <c r="AP459" s="689"/>
      <c r="AQ459" s="689"/>
      <c r="AR459" s="689"/>
      <c r="AS459" s="689"/>
      <c r="AT459" s="689"/>
      <c r="AU459" s="689"/>
      <c r="AV459" s="689"/>
      <c r="AW459" s="689"/>
      <c r="AX459" s="689"/>
      <c r="AY459" s="689"/>
      <c r="AZ459" s="689"/>
      <c r="BA459" s="690"/>
      <c r="BB459" s="667"/>
      <c r="BC459" s="668"/>
      <c r="BD459" s="669"/>
      <c r="BE459" s="725"/>
      <c r="BF459" s="726"/>
      <c r="BG459" s="726"/>
      <c r="BH459" s="726"/>
      <c r="BI459" s="726"/>
      <c r="BJ459" s="726"/>
      <c r="BK459" s="726"/>
      <c r="BL459" s="727"/>
    </row>
    <row r="460" spans="1:64" ht="15.95" customHeight="1">
      <c r="A460" s="134"/>
      <c r="B460" s="134"/>
      <c r="C460" s="703" t="str">
        <f>IF(M460="","",COUNT($C$7:D459)+1)</f>
        <v/>
      </c>
      <c r="D460" s="704"/>
      <c r="E460" s="709"/>
      <c r="F460" s="710"/>
      <c r="G460" s="710"/>
      <c r="H460" s="710"/>
      <c r="I460" s="710"/>
      <c r="J460" s="710"/>
      <c r="K460" s="710"/>
      <c r="L460" s="711"/>
      <c r="M460" s="718"/>
      <c r="N460" s="719"/>
      <c r="O460" s="719"/>
      <c r="P460" s="719"/>
      <c r="Q460" s="719"/>
      <c r="R460" s="719"/>
      <c r="S460" s="719"/>
      <c r="T460" s="719"/>
      <c r="U460" s="719"/>
      <c r="V460" s="719"/>
      <c r="W460" s="719"/>
      <c r="X460" s="720"/>
      <c r="Y460" s="670"/>
      <c r="Z460" s="671"/>
      <c r="AA460" s="671"/>
      <c r="AB460" s="671"/>
      <c r="AC460" s="671"/>
      <c r="AD460" s="671"/>
      <c r="AE460" s="671"/>
      <c r="AF460" s="721"/>
      <c r="AG460" s="685" t="str">
        <f t="shared" si="12"/>
        <v/>
      </c>
      <c r="AH460" s="686"/>
      <c r="AI460" s="686"/>
      <c r="AJ460" s="687"/>
      <c r="AK460" s="688"/>
      <c r="AL460" s="689"/>
      <c r="AM460" s="689"/>
      <c r="AN460" s="689"/>
      <c r="AO460" s="689"/>
      <c r="AP460" s="689"/>
      <c r="AQ460" s="689"/>
      <c r="AR460" s="689"/>
      <c r="AS460" s="689"/>
      <c r="AT460" s="689"/>
      <c r="AU460" s="689"/>
      <c r="AV460" s="689"/>
      <c r="AW460" s="689"/>
      <c r="AX460" s="689"/>
      <c r="AY460" s="689"/>
      <c r="AZ460" s="689"/>
      <c r="BA460" s="690"/>
      <c r="BB460" s="667"/>
      <c r="BC460" s="668"/>
      <c r="BD460" s="669"/>
      <c r="BE460" s="670"/>
      <c r="BF460" s="671"/>
      <c r="BG460" s="671"/>
      <c r="BH460" s="671"/>
      <c r="BI460" s="671"/>
      <c r="BJ460" s="671"/>
      <c r="BK460" s="671"/>
      <c r="BL460" s="672"/>
    </row>
    <row r="461" spans="1:64" ht="15.95" customHeight="1">
      <c r="A461" s="134"/>
      <c r="B461" s="134"/>
      <c r="C461" s="705"/>
      <c r="D461" s="706"/>
      <c r="E461" s="712"/>
      <c r="F461" s="713"/>
      <c r="G461" s="713"/>
      <c r="H461" s="713"/>
      <c r="I461" s="713"/>
      <c r="J461" s="713"/>
      <c r="K461" s="713"/>
      <c r="L461" s="714"/>
      <c r="M461" s="679"/>
      <c r="N461" s="680"/>
      <c r="O461" s="680"/>
      <c r="P461" s="680"/>
      <c r="Q461" s="680"/>
      <c r="R461" s="680"/>
      <c r="S461" s="680"/>
      <c r="T461" s="680"/>
      <c r="U461" s="680"/>
      <c r="V461" s="680"/>
      <c r="W461" s="680"/>
      <c r="X461" s="681"/>
      <c r="Y461" s="722"/>
      <c r="Z461" s="723"/>
      <c r="AA461" s="723"/>
      <c r="AB461" s="723"/>
      <c r="AC461" s="723"/>
      <c r="AD461" s="723"/>
      <c r="AE461" s="723"/>
      <c r="AF461" s="724"/>
      <c r="AG461" s="685" t="str">
        <f t="shared" si="12"/>
        <v/>
      </c>
      <c r="AH461" s="686"/>
      <c r="AI461" s="686"/>
      <c r="AJ461" s="687"/>
      <c r="AK461" s="688"/>
      <c r="AL461" s="689"/>
      <c r="AM461" s="689"/>
      <c r="AN461" s="689"/>
      <c r="AO461" s="689"/>
      <c r="AP461" s="689"/>
      <c r="AQ461" s="689"/>
      <c r="AR461" s="689"/>
      <c r="AS461" s="689"/>
      <c r="AT461" s="689"/>
      <c r="AU461" s="689"/>
      <c r="AV461" s="689"/>
      <c r="AW461" s="689"/>
      <c r="AX461" s="689"/>
      <c r="AY461" s="689"/>
      <c r="AZ461" s="689"/>
      <c r="BA461" s="690"/>
      <c r="BB461" s="667"/>
      <c r="BC461" s="668"/>
      <c r="BD461" s="669"/>
      <c r="BE461" s="673"/>
      <c r="BF461" s="674"/>
      <c r="BG461" s="674"/>
      <c r="BH461" s="674"/>
      <c r="BI461" s="674"/>
      <c r="BJ461" s="674"/>
      <c r="BK461" s="674"/>
      <c r="BL461" s="675"/>
    </row>
    <row r="462" spans="1:64" ht="15.95" customHeight="1">
      <c r="A462" s="134"/>
      <c r="B462" s="134"/>
      <c r="C462" s="734"/>
      <c r="D462" s="735"/>
      <c r="E462" s="736"/>
      <c r="F462" s="737"/>
      <c r="G462" s="737"/>
      <c r="H462" s="737"/>
      <c r="I462" s="737"/>
      <c r="J462" s="737"/>
      <c r="K462" s="737"/>
      <c r="L462" s="738"/>
      <c r="M462" s="728"/>
      <c r="N462" s="729"/>
      <c r="O462" s="729"/>
      <c r="P462" s="729"/>
      <c r="Q462" s="729"/>
      <c r="R462" s="729"/>
      <c r="S462" s="729"/>
      <c r="T462" s="729"/>
      <c r="U462" s="729"/>
      <c r="V462" s="729"/>
      <c r="W462" s="729"/>
      <c r="X462" s="730"/>
      <c r="Y462" s="731"/>
      <c r="Z462" s="732"/>
      <c r="AA462" s="732"/>
      <c r="AB462" s="732"/>
      <c r="AC462" s="732"/>
      <c r="AD462" s="732"/>
      <c r="AE462" s="732"/>
      <c r="AF462" s="733"/>
      <c r="AG462" s="685" t="str">
        <f t="shared" si="12"/>
        <v/>
      </c>
      <c r="AH462" s="686"/>
      <c r="AI462" s="686"/>
      <c r="AJ462" s="687"/>
      <c r="AK462" s="688"/>
      <c r="AL462" s="689"/>
      <c r="AM462" s="689"/>
      <c r="AN462" s="689"/>
      <c r="AO462" s="689"/>
      <c r="AP462" s="689"/>
      <c r="AQ462" s="689"/>
      <c r="AR462" s="689"/>
      <c r="AS462" s="689"/>
      <c r="AT462" s="689"/>
      <c r="AU462" s="689"/>
      <c r="AV462" s="689"/>
      <c r="AW462" s="689"/>
      <c r="AX462" s="689"/>
      <c r="AY462" s="689"/>
      <c r="AZ462" s="689"/>
      <c r="BA462" s="690"/>
      <c r="BB462" s="667"/>
      <c r="BC462" s="668"/>
      <c r="BD462" s="669"/>
      <c r="BE462" s="725"/>
      <c r="BF462" s="726"/>
      <c r="BG462" s="726"/>
      <c r="BH462" s="726"/>
      <c r="BI462" s="726"/>
      <c r="BJ462" s="726"/>
      <c r="BK462" s="726"/>
      <c r="BL462" s="727"/>
    </row>
    <row r="463" spans="1:64" ht="15.95" customHeight="1">
      <c r="A463" s="134"/>
      <c r="B463" s="134"/>
      <c r="C463" s="703" t="str">
        <f>IF(M463="","",COUNT($C$7:D462)+1)</f>
        <v/>
      </c>
      <c r="D463" s="704"/>
      <c r="E463" s="709"/>
      <c r="F463" s="710"/>
      <c r="G463" s="710"/>
      <c r="H463" s="710"/>
      <c r="I463" s="710"/>
      <c r="J463" s="710"/>
      <c r="K463" s="710"/>
      <c r="L463" s="711"/>
      <c r="M463" s="718"/>
      <c r="N463" s="719"/>
      <c r="O463" s="719"/>
      <c r="P463" s="719"/>
      <c r="Q463" s="719"/>
      <c r="R463" s="719"/>
      <c r="S463" s="719"/>
      <c r="T463" s="719"/>
      <c r="U463" s="719"/>
      <c r="V463" s="719"/>
      <c r="W463" s="719"/>
      <c r="X463" s="720"/>
      <c r="Y463" s="670"/>
      <c r="Z463" s="671"/>
      <c r="AA463" s="671"/>
      <c r="AB463" s="671"/>
      <c r="AC463" s="671"/>
      <c r="AD463" s="671"/>
      <c r="AE463" s="671"/>
      <c r="AF463" s="721"/>
      <c r="AG463" s="685" t="str">
        <f t="shared" si="12"/>
        <v/>
      </c>
      <c r="AH463" s="686"/>
      <c r="AI463" s="686"/>
      <c r="AJ463" s="687"/>
      <c r="AK463" s="688"/>
      <c r="AL463" s="689"/>
      <c r="AM463" s="689"/>
      <c r="AN463" s="689"/>
      <c r="AO463" s="689"/>
      <c r="AP463" s="689"/>
      <c r="AQ463" s="689"/>
      <c r="AR463" s="689"/>
      <c r="AS463" s="689"/>
      <c r="AT463" s="689"/>
      <c r="AU463" s="689"/>
      <c r="AV463" s="689"/>
      <c r="AW463" s="689"/>
      <c r="AX463" s="689"/>
      <c r="AY463" s="689"/>
      <c r="AZ463" s="689"/>
      <c r="BA463" s="690"/>
      <c r="BB463" s="667"/>
      <c r="BC463" s="668"/>
      <c r="BD463" s="669"/>
      <c r="BE463" s="670"/>
      <c r="BF463" s="671"/>
      <c r="BG463" s="671"/>
      <c r="BH463" s="671"/>
      <c r="BI463" s="671"/>
      <c r="BJ463" s="671"/>
      <c r="BK463" s="671"/>
      <c r="BL463" s="672"/>
    </row>
    <row r="464" spans="1:64" ht="15.95" customHeight="1">
      <c r="A464" s="134"/>
      <c r="B464" s="134"/>
      <c r="C464" s="705"/>
      <c r="D464" s="706"/>
      <c r="E464" s="712"/>
      <c r="F464" s="713"/>
      <c r="G464" s="713"/>
      <c r="H464" s="713"/>
      <c r="I464" s="713"/>
      <c r="J464" s="713"/>
      <c r="K464" s="713"/>
      <c r="L464" s="714"/>
      <c r="M464" s="679"/>
      <c r="N464" s="680"/>
      <c r="O464" s="680"/>
      <c r="P464" s="680"/>
      <c r="Q464" s="680"/>
      <c r="R464" s="680"/>
      <c r="S464" s="680"/>
      <c r="T464" s="680"/>
      <c r="U464" s="680"/>
      <c r="V464" s="680"/>
      <c r="W464" s="680"/>
      <c r="X464" s="681"/>
      <c r="Y464" s="722"/>
      <c r="Z464" s="723"/>
      <c r="AA464" s="723"/>
      <c r="AB464" s="723"/>
      <c r="AC464" s="723"/>
      <c r="AD464" s="723"/>
      <c r="AE464" s="723"/>
      <c r="AF464" s="724"/>
      <c r="AG464" s="685" t="str">
        <f t="shared" si="12"/>
        <v/>
      </c>
      <c r="AH464" s="686"/>
      <c r="AI464" s="686"/>
      <c r="AJ464" s="687"/>
      <c r="AK464" s="688"/>
      <c r="AL464" s="689"/>
      <c r="AM464" s="689"/>
      <c r="AN464" s="689"/>
      <c r="AO464" s="689"/>
      <c r="AP464" s="689"/>
      <c r="AQ464" s="689"/>
      <c r="AR464" s="689"/>
      <c r="AS464" s="689"/>
      <c r="AT464" s="689"/>
      <c r="AU464" s="689"/>
      <c r="AV464" s="689"/>
      <c r="AW464" s="689"/>
      <c r="AX464" s="689"/>
      <c r="AY464" s="689"/>
      <c r="AZ464" s="689"/>
      <c r="BA464" s="690"/>
      <c r="BB464" s="667"/>
      <c r="BC464" s="668"/>
      <c r="BD464" s="669"/>
      <c r="BE464" s="673"/>
      <c r="BF464" s="674"/>
      <c r="BG464" s="674"/>
      <c r="BH464" s="674"/>
      <c r="BI464" s="674"/>
      <c r="BJ464" s="674"/>
      <c r="BK464" s="674"/>
      <c r="BL464" s="675"/>
    </row>
    <row r="465" spans="1:64" ht="15.95" customHeight="1">
      <c r="A465" s="134"/>
      <c r="B465" s="134"/>
      <c r="C465" s="734"/>
      <c r="D465" s="735"/>
      <c r="E465" s="736"/>
      <c r="F465" s="737"/>
      <c r="G465" s="737"/>
      <c r="H465" s="737"/>
      <c r="I465" s="737"/>
      <c r="J465" s="737"/>
      <c r="K465" s="737"/>
      <c r="L465" s="738"/>
      <c r="M465" s="728"/>
      <c r="N465" s="729"/>
      <c r="O465" s="729"/>
      <c r="P465" s="729"/>
      <c r="Q465" s="729"/>
      <c r="R465" s="729"/>
      <c r="S465" s="729"/>
      <c r="T465" s="729"/>
      <c r="U465" s="729"/>
      <c r="V465" s="729"/>
      <c r="W465" s="729"/>
      <c r="X465" s="730"/>
      <c r="Y465" s="731"/>
      <c r="Z465" s="732"/>
      <c r="AA465" s="732"/>
      <c r="AB465" s="732"/>
      <c r="AC465" s="732"/>
      <c r="AD465" s="732"/>
      <c r="AE465" s="732"/>
      <c r="AF465" s="733"/>
      <c r="AG465" s="685" t="str">
        <f t="shared" si="12"/>
        <v/>
      </c>
      <c r="AH465" s="686"/>
      <c r="AI465" s="686"/>
      <c r="AJ465" s="687"/>
      <c r="AK465" s="688"/>
      <c r="AL465" s="689"/>
      <c r="AM465" s="689"/>
      <c r="AN465" s="689"/>
      <c r="AO465" s="689"/>
      <c r="AP465" s="689"/>
      <c r="AQ465" s="689"/>
      <c r="AR465" s="689"/>
      <c r="AS465" s="689"/>
      <c r="AT465" s="689"/>
      <c r="AU465" s="689"/>
      <c r="AV465" s="689"/>
      <c r="AW465" s="689"/>
      <c r="AX465" s="689"/>
      <c r="AY465" s="689"/>
      <c r="AZ465" s="689"/>
      <c r="BA465" s="690"/>
      <c r="BB465" s="667"/>
      <c r="BC465" s="668"/>
      <c r="BD465" s="669"/>
      <c r="BE465" s="725"/>
      <c r="BF465" s="726"/>
      <c r="BG465" s="726"/>
      <c r="BH465" s="726"/>
      <c r="BI465" s="726"/>
      <c r="BJ465" s="726"/>
      <c r="BK465" s="726"/>
      <c r="BL465" s="727"/>
    </row>
    <row r="466" spans="1:64" ht="15.95" customHeight="1">
      <c r="A466" s="134"/>
      <c r="B466" s="134"/>
      <c r="C466" s="703" t="str">
        <f>IF(M466="","",COUNT($C$7:D465)+1)</f>
        <v/>
      </c>
      <c r="D466" s="704"/>
      <c r="E466" s="709"/>
      <c r="F466" s="710"/>
      <c r="G466" s="710"/>
      <c r="H466" s="710"/>
      <c r="I466" s="710"/>
      <c r="J466" s="710"/>
      <c r="K466" s="710"/>
      <c r="L466" s="711"/>
      <c r="M466" s="718"/>
      <c r="N466" s="719"/>
      <c r="O466" s="719"/>
      <c r="P466" s="719"/>
      <c r="Q466" s="719"/>
      <c r="R466" s="719"/>
      <c r="S466" s="719"/>
      <c r="T466" s="719"/>
      <c r="U466" s="719"/>
      <c r="V466" s="719"/>
      <c r="W466" s="719"/>
      <c r="X466" s="720"/>
      <c r="Y466" s="670"/>
      <c r="Z466" s="671"/>
      <c r="AA466" s="671"/>
      <c r="AB466" s="671"/>
      <c r="AC466" s="671"/>
      <c r="AD466" s="671"/>
      <c r="AE466" s="671"/>
      <c r="AF466" s="721"/>
      <c r="AG466" s="685" t="str">
        <f t="shared" si="12"/>
        <v/>
      </c>
      <c r="AH466" s="686"/>
      <c r="AI466" s="686"/>
      <c r="AJ466" s="687"/>
      <c r="AK466" s="688"/>
      <c r="AL466" s="689"/>
      <c r="AM466" s="689"/>
      <c r="AN466" s="689"/>
      <c r="AO466" s="689"/>
      <c r="AP466" s="689"/>
      <c r="AQ466" s="689"/>
      <c r="AR466" s="689"/>
      <c r="AS466" s="689"/>
      <c r="AT466" s="689"/>
      <c r="AU466" s="689"/>
      <c r="AV466" s="689"/>
      <c r="AW466" s="689"/>
      <c r="AX466" s="689"/>
      <c r="AY466" s="689"/>
      <c r="AZ466" s="689"/>
      <c r="BA466" s="690"/>
      <c r="BB466" s="667"/>
      <c r="BC466" s="668"/>
      <c r="BD466" s="669"/>
      <c r="BE466" s="670"/>
      <c r="BF466" s="671"/>
      <c r="BG466" s="671"/>
      <c r="BH466" s="671"/>
      <c r="BI466" s="671"/>
      <c r="BJ466" s="671"/>
      <c r="BK466" s="671"/>
      <c r="BL466" s="672"/>
    </row>
    <row r="467" spans="1:64" ht="15.95" customHeight="1">
      <c r="A467" s="134"/>
      <c r="B467" s="134"/>
      <c r="C467" s="705"/>
      <c r="D467" s="706"/>
      <c r="E467" s="712"/>
      <c r="F467" s="713"/>
      <c r="G467" s="713"/>
      <c r="H467" s="713"/>
      <c r="I467" s="713"/>
      <c r="J467" s="713"/>
      <c r="K467" s="713"/>
      <c r="L467" s="714"/>
      <c r="M467" s="679"/>
      <c r="N467" s="680"/>
      <c r="O467" s="680"/>
      <c r="P467" s="680"/>
      <c r="Q467" s="680"/>
      <c r="R467" s="680"/>
      <c r="S467" s="680"/>
      <c r="T467" s="680"/>
      <c r="U467" s="680"/>
      <c r="V467" s="680"/>
      <c r="W467" s="680"/>
      <c r="X467" s="681"/>
      <c r="Y467" s="722"/>
      <c r="Z467" s="723"/>
      <c r="AA467" s="723"/>
      <c r="AB467" s="723"/>
      <c r="AC467" s="723"/>
      <c r="AD467" s="723"/>
      <c r="AE467" s="723"/>
      <c r="AF467" s="724"/>
      <c r="AG467" s="685" t="str">
        <f t="shared" si="12"/>
        <v/>
      </c>
      <c r="AH467" s="686"/>
      <c r="AI467" s="686"/>
      <c r="AJ467" s="687"/>
      <c r="AK467" s="688"/>
      <c r="AL467" s="689"/>
      <c r="AM467" s="689"/>
      <c r="AN467" s="689"/>
      <c r="AO467" s="689"/>
      <c r="AP467" s="689"/>
      <c r="AQ467" s="689"/>
      <c r="AR467" s="689"/>
      <c r="AS467" s="689"/>
      <c r="AT467" s="689"/>
      <c r="AU467" s="689"/>
      <c r="AV467" s="689"/>
      <c r="AW467" s="689"/>
      <c r="AX467" s="689"/>
      <c r="AY467" s="689"/>
      <c r="AZ467" s="689"/>
      <c r="BA467" s="690"/>
      <c r="BB467" s="667"/>
      <c r="BC467" s="668"/>
      <c r="BD467" s="669"/>
      <c r="BE467" s="673"/>
      <c r="BF467" s="674"/>
      <c r="BG467" s="674"/>
      <c r="BH467" s="674"/>
      <c r="BI467" s="674"/>
      <c r="BJ467" s="674"/>
      <c r="BK467" s="674"/>
      <c r="BL467" s="675"/>
    </row>
    <row r="468" spans="1:64" ht="15.95" customHeight="1">
      <c r="A468" s="134"/>
      <c r="B468" s="134"/>
      <c r="C468" s="734"/>
      <c r="D468" s="735"/>
      <c r="E468" s="736"/>
      <c r="F468" s="737"/>
      <c r="G468" s="737"/>
      <c r="H468" s="737"/>
      <c r="I468" s="737"/>
      <c r="J468" s="737"/>
      <c r="K468" s="737"/>
      <c r="L468" s="738"/>
      <c r="M468" s="728"/>
      <c r="N468" s="729"/>
      <c r="O468" s="729"/>
      <c r="P468" s="729"/>
      <c r="Q468" s="729"/>
      <c r="R468" s="729"/>
      <c r="S468" s="729"/>
      <c r="T468" s="729"/>
      <c r="U468" s="729"/>
      <c r="V468" s="729"/>
      <c r="W468" s="729"/>
      <c r="X468" s="730"/>
      <c r="Y468" s="731"/>
      <c r="Z468" s="732"/>
      <c r="AA468" s="732"/>
      <c r="AB468" s="732"/>
      <c r="AC468" s="732"/>
      <c r="AD468" s="732"/>
      <c r="AE468" s="732"/>
      <c r="AF468" s="733"/>
      <c r="AG468" s="685" t="str">
        <f t="shared" si="12"/>
        <v/>
      </c>
      <c r="AH468" s="686"/>
      <c r="AI468" s="686"/>
      <c r="AJ468" s="687"/>
      <c r="AK468" s="688"/>
      <c r="AL468" s="689"/>
      <c r="AM468" s="689"/>
      <c r="AN468" s="689"/>
      <c r="AO468" s="689"/>
      <c r="AP468" s="689"/>
      <c r="AQ468" s="689"/>
      <c r="AR468" s="689"/>
      <c r="AS468" s="689"/>
      <c r="AT468" s="689"/>
      <c r="AU468" s="689"/>
      <c r="AV468" s="689"/>
      <c r="AW468" s="689"/>
      <c r="AX468" s="689"/>
      <c r="AY468" s="689"/>
      <c r="AZ468" s="689"/>
      <c r="BA468" s="690"/>
      <c r="BB468" s="667"/>
      <c r="BC468" s="668"/>
      <c r="BD468" s="669"/>
      <c r="BE468" s="725"/>
      <c r="BF468" s="726"/>
      <c r="BG468" s="726"/>
      <c r="BH468" s="726"/>
      <c r="BI468" s="726"/>
      <c r="BJ468" s="726"/>
      <c r="BK468" s="726"/>
      <c r="BL468" s="727"/>
    </row>
    <row r="469" spans="1:64" ht="15.95" customHeight="1">
      <c r="A469" s="134"/>
      <c r="B469" s="134"/>
      <c r="C469" s="703" t="str">
        <f>IF(M469="","",COUNT($C$7:D468)+1)</f>
        <v/>
      </c>
      <c r="D469" s="704"/>
      <c r="E469" s="709"/>
      <c r="F469" s="710"/>
      <c r="G469" s="710"/>
      <c r="H469" s="710"/>
      <c r="I469" s="710"/>
      <c r="J469" s="710"/>
      <c r="K469" s="710"/>
      <c r="L469" s="711"/>
      <c r="M469" s="718"/>
      <c r="N469" s="719"/>
      <c r="O469" s="719"/>
      <c r="P469" s="719"/>
      <c r="Q469" s="719"/>
      <c r="R469" s="719"/>
      <c r="S469" s="719"/>
      <c r="T469" s="719"/>
      <c r="U469" s="719"/>
      <c r="V469" s="719"/>
      <c r="W469" s="719"/>
      <c r="X469" s="720"/>
      <c r="Y469" s="670"/>
      <c r="Z469" s="671"/>
      <c r="AA469" s="671"/>
      <c r="AB469" s="671"/>
      <c r="AC469" s="671"/>
      <c r="AD469" s="671"/>
      <c r="AE469" s="671"/>
      <c r="AF469" s="721"/>
      <c r="AG469" s="685" t="str">
        <f t="shared" si="12"/>
        <v/>
      </c>
      <c r="AH469" s="686"/>
      <c r="AI469" s="686"/>
      <c r="AJ469" s="687"/>
      <c r="AK469" s="688"/>
      <c r="AL469" s="689"/>
      <c r="AM469" s="689"/>
      <c r="AN469" s="689"/>
      <c r="AO469" s="689"/>
      <c r="AP469" s="689"/>
      <c r="AQ469" s="689"/>
      <c r="AR469" s="689"/>
      <c r="AS469" s="689"/>
      <c r="AT469" s="689"/>
      <c r="AU469" s="689"/>
      <c r="AV469" s="689"/>
      <c r="AW469" s="689"/>
      <c r="AX469" s="689"/>
      <c r="AY469" s="689"/>
      <c r="AZ469" s="689"/>
      <c r="BA469" s="690"/>
      <c r="BB469" s="667"/>
      <c r="BC469" s="668"/>
      <c r="BD469" s="669"/>
      <c r="BE469" s="670"/>
      <c r="BF469" s="671"/>
      <c r="BG469" s="671"/>
      <c r="BH469" s="671"/>
      <c r="BI469" s="671"/>
      <c r="BJ469" s="671"/>
      <c r="BK469" s="671"/>
      <c r="BL469" s="672"/>
    </row>
    <row r="470" spans="1:64" ht="15.95" customHeight="1">
      <c r="A470" s="134"/>
      <c r="B470" s="134"/>
      <c r="C470" s="705"/>
      <c r="D470" s="706"/>
      <c r="E470" s="712"/>
      <c r="F470" s="713"/>
      <c r="G470" s="713"/>
      <c r="H470" s="713"/>
      <c r="I470" s="713"/>
      <c r="J470" s="713"/>
      <c r="K470" s="713"/>
      <c r="L470" s="714"/>
      <c r="M470" s="679"/>
      <c r="N470" s="680"/>
      <c r="O470" s="680"/>
      <c r="P470" s="680"/>
      <c r="Q470" s="680"/>
      <c r="R470" s="680"/>
      <c r="S470" s="680"/>
      <c r="T470" s="680"/>
      <c r="U470" s="680"/>
      <c r="V470" s="680"/>
      <c r="W470" s="680"/>
      <c r="X470" s="681"/>
      <c r="Y470" s="722"/>
      <c r="Z470" s="723"/>
      <c r="AA470" s="723"/>
      <c r="AB470" s="723"/>
      <c r="AC470" s="723"/>
      <c r="AD470" s="723"/>
      <c r="AE470" s="723"/>
      <c r="AF470" s="724"/>
      <c r="AG470" s="685" t="str">
        <f t="shared" si="12"/>
        <v/>
      </c>
      <c r="AH470" s="686"/>
      <c r="AI470" s="686"/>
      <c r="AJ470" s="687"/>
      <c r="AK470" s="688"/>
      <c r="AL470" s="689"/>
      <c r="AM470" s="689"/>
      <c r="AN470" s="689"/>
      <c r="AO470" s="689"/>
      <c r="AP470" s="689"/>
      <c r="AQ470" s="689"/>
      <c r="AR470" s="689"/>
      <c r="AS470" s="689"/>
      <c r="AT470" s="689"/>
      <c r="AU470" s="689"/>
      <c r="AV470" s="689"/>
      <c r="AW470" s="689"/>
      <c r="AX470" s="689"/>
      <c r="AY470" s="689"/>
      <c r="AZ470" s="689"/>
      <c r="BA470" s="690"/>
      <c r="BB470" s="667"/>
      <c r="BC470" s="668"/>
      <c r="BD470" s="669"/>
      <c r="BE470" s="673"/>
      <c r="BF470" s="674"/>
      <c r="BG470" s="674"/>
      <c r="BH470" s="674"/>
      <c r="BI470" s="674"/>
      <c r="BJ470" s="674"/>
      <c r="BK470" s="674"/>
      <c r="BL470" s="675"/>
    </row>
    <row r="471" spans="1:64" ht="15.95" customHeight="1">
      <c r="A471" s="134"/>
      <c r="B471" s="134"/>
      <c r="C471" s="734"/>
      <c r="D471" s="735"/>
      <c r="E471" s="736"/>
      <c r="F471" s="737"/>
      <c r="G471" s="737"/>
      <c r="H471" s="737"/>
      <c r="I471" s="737"/>
      <c r="J471" s="737"/>
      <c r="K471" s="737"/>
      <c r="L471" s="738"/>
      <c r="M471" s="728"/>
      <c r="N471" s="729"/>
      <c r="O471" s="729"/>
      <c r="P471" s="729"/>
      <c r="Q471" s="729"/>
      <c r="R471" s="729"/>
      <c r="S471" s="729"/>
      <c r="T471" s="729"/>
      <c r="U471" s="729"/>
      <c r="V471" s="729"/>
      <c r="W471" s="729"/>
      <c r="X471" s="730"/>
      <c r="Y471" s="731"/>
      <c r="Z471" s="732"/>
      <c r="AA471" s="732"/>
      <c r="AB471" s="732"/>
      <c r="AC471" s="732"/>
      <c r="AD471" s="732"/>
      <c r="AE471" s="732"/>
      <c r="AF471" s="733"/>
      <c r="AG471" s="685" t="str">
        <f t="shared" si="12"/>
        <v/>
      </c>
      <c r="AH471" s="686"/>
      <c r="AI471" s="686"/>
      <c r="AJ471" s="687"/>
      <c r="AK471" s="688"/>
      <c r="AL471" s="689"/>
      <c r="AM471" s="689"/>
      <c r="AN471" s="689"/>
      <c r="AO471" s="689"/>
      <c r="AP471" s="689"/>
      <c r="AQ471" s="689"/>
      <c r="AR471" s="689"/>
      <c r="AS471" s="689"/>
      <c r="AT471" s="689"/>
      <c r="AU471" s="689"/>
      <c r="AV471" s="689"/>
      <c r="AW471" s="689"/>
      <c r="AX471" s="689"/>
      <c r="AY471" s="689"/>
      <c r="AZ471" s="689"/>
      <c r="BA471" s="690"/>
      <c r="BB471" s="667"/>
      <c r="BC471" s="668"/>
      <c r="BD471" s="669"/>
      <c r="BE471" s="725"/>
      <c r="BF471" s="726"/>
      <c r="BG471" s="726"/>
      <c r="BH471" s="726"/>
      <c r="BI471" s="726"/>
      <c r="BJ471" s="726"/>
      <c r="BK471" s="726"/>
      <c r="BL471" s="727"/>
    </row>
    <row r="472" spans="1:64" ht="15.95" customHeight="1">
      <c r="A472" s="134"/>
      <c r="B472" s="134"/>
      <c r="C472" s="703" t="str">
        <f>IF(M472="","",COUNT($C$7:D471)+1)</f>
        <v/>
      </c>
      <c r="D472" s="704"/>
      <c r="E472" s="709"/>
      <c r="F472" s="710"/>
      <c r="G472" s="710"/>
      <c r="H472" s="710"/>
      <c r="I472" s="710"/>
      <c r="J472" s="710"/>
      <c r="K472" s="710"/>
      <c r="L472" s="711"/>
      <c r="M472" s="718"/>
      <c r="N472" s="719"/>
      <c r="O472" s="719"/>
      <c r="P472" s="719"/>
      <c r="Q472" s="719"/>
      <c r="R472" s="719"/>
      <c r="S472" s="719"/>
      <c r="T472" s="719"/>
      <c r="U472" s="719"/>
      <c r="V472" s="719"/>
      <c r="W472" s="719"/>
      <c r="X472" s="720"/>
      <c r="Y472" s="670"/>
      <c r="Z472" s="671"/>
      <c r="AA472" s="671"/>
      <c r="AB472" s="671"/>
      <c r="AC472" s="671"/>
      <c r="AD472" s="671"/>
      <c r="AE472" s="671"/>
      <c r="AF472" s="721"/>
      <c r="AG472" s="685" t="str">
        <f t="shared" si="12"/>
        <v/>
      </c>
      <c r="AH472" s="686"/>
      <c r="AI472" s="686"/>
      <c r="AJ472" s="687"/>
      <c r="AK472" s="688"/>
      <c r="AL472" s="689"/>
      <c r="AM472" s="689"/>
      <c r="AN472" s="689"/>
      <c r="AO472" s="689"/>
      <c r="AP472" s="689"/>
      <c r="AQ472" s="689"/>
      <c r="AR472" s="689"/>
      <c r="AS472" s="689"/>
      <c r="AT472" s="689"/>
      <c r="AU472" s="689"/>
      <c r="AV472" s="689"/>
      <c r="AW472" s="689"/>
      <c r="AX472" s="689"/>
      <c r="AY472" s="689"/>
      <c r="AZ472" s="689"/>
      <c r="BA472" s="690"/>
      <c r="BB472" s="667"/>
      <c r="BC472" s="668"/>
      <c r="BD472" s="669"/>
      <c r="BE472" s="670"/>
      <c r="BF472" s="671"/>
      <c r="BG472" s="671"/>
      <c r="BH472" s="671"/>
      <c r="BI472" s="671"/>
      <c r="BJ472" s="671"/>
      <c r="BK472" s="671"/>
      <c r="BL472" s="672"/>
    </row>
    <row r="473" spans="1:64" ht="15.95" customHeight="1">
      <c r="A473" s="134"/>
      <c r="B473" s="134"/>
      <c r="C473" s="705"/>
      <c r="D473" s="706"/>
      <c r="E473" s="712"/>
      <c r="F473" s="713"/>
      <c r="G473" s="713"/>
      <c r="H473" s="713"/>
      <c r="I473" s="713"/>
      <c r="J473" s="713"/>
      <c r="K473" s="713"/>
      <c r="L473" s="714"/>
      <c r="M473" s="679"/>
      <c r="N473" s="680"/>
      <c r="O473" s="680"/>
      <c r="P473" s="680"/>
      <c r="Q473" s="680"/>
      <c r="R473" s="680"/>
      <c r="S473" s="680"/>
      <c r="T473" s="680"/>
      <c r="U473" s="680"/>
      <c r="V473" s="680"/>
      <c r="W473" s="680"/>
      <c r="X473" s="681"/>
      <c r="Y473" s="722"/>
      <c r="Z473" s="723"/>
      <c r="AA473" s="723"/>
      <c r="AB473" s="723"/>
      <c r="AC473" s="723"/>
      <c r="AD473" s="723"/>
      <c r="AE473" s="723"/>
      <c r="AF473" s="724"/>
      <c r="AG473" s="685" t="str">
        <f t="shared" si="12"/>
        <v/>
      </c>
      <c r="AH473" s="686"/>
      <c r="AI473" s="686"/>
      <c r="AJ473" s="687"/>
      <c r="AK473" s="688"/>
      <c r="AL473" s="689"/>
      <c r="AM473" s="689"/>
      <c r="AN473" s="689"/>
      <c r="AO473" s="689"/>
      <c r="AP473" s="689"/>
      <c r="AQ473" s="689"/>
      <c r="AR473" s="689"/>
      <c r="AS473" s="689"/>
      <c r="AT473" s="689"/>
      <c r="AU473" s="689"/>
      <c r="AV473" s="689"/>
      <c r="AW473" s="689"/>
      <c r="AX473" s="689"/>
      <c r="AY473" s="689"/>
      <c r="AZ473" s="689"/>
      <c r="BA473" s="690"/>
      <c r="BB473" s="667"/>
      <c r="BC473" s="668"/>
      <c r="BD473" s="669"/>
      <c r="BE473" s="673"/>
      <c r="BF473" s="674"/>
      <c r="BG473" s="674"/>
      <c r="BH473" s="674"/>
      <c r="BI473" s="674"/>
      <c r="BJ473" s="674"/>
      <c r="BK473" s="674"/>
      <c r="BL473" s="675"/>
    </row>
    <row r="474" spans="1:64" ht="15.95" customHeight="1">
      <c r="A474" s="134"/>
      <c r="B474" s="134"/>
      <c r="C474" s="734"/>
      <c r="D474" s="735"/>
      <c r="E474" s="736"/>
      <c r="F474" s="737"/>
      <c r="G474" s="737"/>
      <c r="H474" s="737"/>
      <c r="I474" s="737"/>
      <c r="J474" s="737"/>
      <c r="K474" s="737"/>
      <c r="L474" s="738"/>
      <c r="M474" s="728"/>
      <c r="N474" s="729"/>
      <c r="O474" s="729"/>
      <c r="P474" s="729"/>
      <c r="Q474" s="729"/>
      <c r="R474" s="729"/>
      <c r="S474" s="729"/>
      <c r="T474" s="729"/>
      <c r="U474" s="729"/>
      <c r="V474" s="729"/>
      <c r="W474" s="729"/>
      <c r="X474" s="730"/>
      <c r="Y474" s="731"/>
      <c r="Z474" s="732"/>
      <c r="AA474" s="732"/>
      <c r="AB474" s="732"/>
      <c r="AC474" s="732"/>
      <c r="AD474" s="732"/>
      <c r="AE474" s="732"/>
      <c r="AF474" s="733"/>
      <c r="AG474" s="685" t="str">
        <f t="shared" si="12"/>
        <v/>
      </c>
      <c r="AH474" s="686"/>
      <c r="AI474" s="686"/>
      <c r="AJ474" s="687"/>
      <c r="AK474" s="688"/>
      <c r="AL474" s="689"/>
      <c r="AM474" s="689"/>
      <c r="AN474" s="689"/>
      <c r="AO474" s="689"/>
      <c r="AP474" s="689"/>
      <c r="AQ474" s="689"/>
      <c r="AR474" s="689"/>
      <c r="AS474" s="689"/>
      <c r="AT474" s="689"/>
      <c r="AU474" s="689"/>
      <c r="AV474" s="689"/>
      <c r="AW474" s="689"/>
      <c r="AX474" s="689"/>
      <c r="AY474" s="689"/>
      <c r="AZ474" s="689"/>
      <c r="BA474" s="690"/>
      <c r="BB474" s="667"/>
      <c r="BC474" s="668"/>
      <c r="BD474" s="669"/>
      <c r="BE474" s="725"/>
      <c r="BF474" s="726"/>
      <c r="BG474" s="726"/>
      <c r="BH474" s="726"/>
      <c r="BI474" s="726"/>
      <c r="BJ474" s="726"/>
      <c r="BK474" s="726"/>
      <c r="BL474" s="727"/>
    </row>
    <row r="475" spans="1:64" ht="15.95" customHeight="1">
      <c r="A475" s="134"/>
      <c r="B475" s="134"/>
      <c r="C475" s="703" t="str">
        <f>IF(M475="","",COUNT($C$7:D474)+1)</f>
        <v/>
      </c>
      <c r="D475" s="704"/>
      <c r="E475" s="709"/>
      <c r="F475" s="710"/>
      <c r="G475" s="710"/>
      <c r="H475" s="710"/>
      <c r="I475" s="710"/>
      <c r="J475" s="710"/>
      <c r="K475" s="710"/>
      <c r="L475" s="711"/>
      <c r="M475" s="718"/>
      <c r="N475" s="719"/>
      <c r="O475" s="719"/>
      <c r="P475" s="719"/>
      <c r="Q475" s="719"/>
      <c r="R475" s="719"/>
      <c r="S475" s="719"/>
      <c r="T475" s="719"/>
      <c r="U475" s="719"/>
      <c r="V475" s="719"/>
      <c r="W475" s="719"/>
      <c r="X475" s="720"/>
      <c r="Y475" s="670"/>
      <c r="Z475" s="671"/>
      <c r="AA475" s="671"/>
      <c r="AB475" s="671"/>
      <c r="AC475" s="671"/>
      <c r="AD475" s="671"/>
      <c r="AE475" s="671"/>
      <c r="AF475" s="721"/>
      <c r="AG475" s="685" t="str">
        <f t="shared" si="12"/>
        <v/>
      </c>
      <c r="AH475" s="686"/>
      <c r="AI475" s="686"/>
      <c r="AJ475" s="687"/>
      <c r="AK475" s="688"/>
      <c r="AL475" s="689"/>
      <c r="AM475" s="689"/>
      <c r="AN475" s="689"/>
      <c r="AO475" s="689"/>
      <c r="AP475" s="689"/>
      <c r="AQ475" s="689"/>
      <c r="AR475" s="689"/>
      <c r="AS475" s="689"/>
      <c r="AT475" s="689"/>
      <c r="AU475" s="689"/>
      <c r="AV475" s="689"/>
      <c r="AW475" s="689"/>
      <c r="AX475" s="689"/>
      <c r="AY475" s="689"/>
      <c r="AZ475" s="689"/>
      <c r="BA475" s="690"/>
      <c r="BB475" s="667"/>
      <c r="BC475" s="668"/>
      <c r="BD475" s="669"/>
      <c r="BE475" s="670"/>
      <c r="BF475" s="671"/>
      <c r="BG475" s="671"/>
      <c r="BH475" s="671"/>
      <c r="BI475" s="671"/>
      <c r="BJ475" s="671"/>
      <c r="BK475" s="671"/>
      <c r="BL475" s="672"/>
    </row>
    <row r="476" spans="1:64" ht="15.95" customHeight="1">
      <c r="A476" s="134"/>
      <c r="B476" s="134"/>
      <c r="C476" s="705"/>
      <c r="D476" s="706"/>
      <c r="E476" s="712"/>
      <c r="F476" s="713"/>
      <c r="G476" s="713"/>
      <c r="H476" s="713"/>
      <c r="I476" s="713"/>
      <c r="J476" s="713"/>
      <c r="K476" s="713"/>
      <c r="L476" s="714"/>
      <c r="M476" s="679"/>
      <c r="N476" s="680"/>
      <c r="O476" s="680"/>
      <c r="P476" s="680"/>
      <c r="Q476" s="680"/>
      <c r="R476" s="680"/>
      <c r="S476" s="680"/>
      <c r="T476" s="680"/>
      <c r="U476" s="680"/>
      <c r="V476" s="680"/>
      <c r="W476" s="680"/>
      <c r="X476" s="681"/>
      <c r="Y476" s="722"/>
      <c r="Z476" s="723"/>
      <c r="AA476" s="723"/>
      <c r="AB476" s="723"/>
      <c r="AC476" s="723"/>
      <c r="AD476" s="723"/>
      <c r="AE476" s="723"/>
      <c r="AF476" s="724"/>
      <c r="AG476" s="685" t="str">
        <f t="shared" si="12"/>
        <v/>
      </c>
      <c r="AH476" s="686"/>
      <c r="AI476" s="686"/>
      <c r="AJ476" s="687"/>
      <c r="AK476" s="688"/>
      <c r="AL476" s="689"/>
      <c r="AM476" s="689"/>
      <c r="AN476" s="689"/>
      <c r="AO476" s="689"/>
      <c r="AP476" s="689"/>
      <c r="AQ476" s="689"/>
      <c r="AR476" s="689"/>
      <c r="AS476" s="689"/>
      <c r="AT476" s="689"/>
      <c r="AU476" s="689"/>
      <c r="AV476" s="689"/>
      <c r="AW476" s="689"/>
      <c r="AX476" s="689"/>
      <c r="AY476" s="689"/>
      <c r="AZ476" s="689"/>
      <c r="BA476" s="690"/>
      <c r="BB476" s="667"/>
      <c r="BC476" s="668"/>
      <c r="BD476" s="669"/>
      <c r="BE476" s="673"/>
      <c r="BF476" s="674"/>
      <c r="BG476" s="674"/>
      <c r="BH476" s="674"/>
      <c r="BI476" s="674"/>
      <c r="BJ476" s="674"/>
      <c r="BK476" s="674"/>
      <c r="BL476" s="675"/>
    </row>
    <row r="477" spans="1:64" ht="15.95" customHeight="1">
      <c r="A477" s="134"/>
      <c r="B477" s="134"/>
      <c r="C477" s="734"/>
      <c r="D477" s="735"/>
      <c r="E477" s="736"/>
      <c r="F477" s="737"/>
      <c r="G477" s="737"/>
      <c r="H477" s="737"/>
      <c r="I477" s="737"/>
      <c r="J477" s="737"/>
      <c r="K477" s="737"/>
      <c r="L477" s="738"/>
      <c r="M477" s="728"/>
      <c r="N477" s="729"/>
      <c r="O477" s="729"/>
      <c r="P477" s="729"/>
      <c r="Q477" s="729"/>
      <c r="R477" s="729"/>
      <c r="S477" s="729"/>
      <c r="T477" s="729"/>
      <c r="U477" s="729"/>
      <c r="V477" s="729"/>
      <c r="W477" s="729"/>
      <c r="X477" s="730"/>
      <c r="Y477" s="731"/>
      <c r="Z477" s="732"/>
      <c r="AA477" s="732"/>
      <c r="AB477" s="732"/>
      <c r="AC477" s="732"/>
      <c r="AD477" s="732"/>
      <c r="AE477" s="732"/>
      <c r="AF477" s="733"/>
      <c r="AG477" s="685" t="str">
        <f t="shared" si="12"/>
        <v/>
      </c>
      <c r="AH477" s="686"/>
      <c r="AI477" s="686"/>
      <c r="AJ477" s="687"/>
      <c r="AK477" s="688"/>
      <c r="AL477" s="689"/>
      <c r="AM477" s="689"/>
      <c r="AN477" s="689"/>
      <c r="AO477" s="689"/>
      <c r="AP477" s="689"/>
      <c r="AQ477" s="689"/>
      <c r="AR477" s="689"/>
      <c r="AS477" s="689"/>
      <c r="AT477" s="689"/>
      <c r="AU477" s="689"/>
      <c r="AV477" s="689"/>
      <c r="AW477" s="689"/>
      <c r="AX477" s="689"/>
      <c r="AY477" s="689"/>
      <c r="AZ477" s="689"/>
      <c r="BA477" s="690"/>
      <c r="BB477" s="667"/>
      <c r="BC477" s="668"/>
      <c r="BD477" s="669"/>
      <c r="BE477" s="725"/>
      <c r="BF477" s="726"/>
      <c r="BG477" s="726"/>
      <c r="BH477" s="726"/>
      <c r="BI477" s="726"/>
      <c r="BJ477" s="726"/>
      <c r="BK477" s="726"/>
      <c r="BL477" s="727"/>
    </row>
    <row r="478" spans="1:64" ht="15.95" customHeight="1">
      <c r="A478" s="134"/>
      <c r="B478" s="134"/>
      <c r="C478" s="703" t="str">
        <f>IF(M478="","",COUNT($C$7:D477)+1)</f>
        <v/>
      </c>
      <c r="D478" s="704"/>
      <c r="E478" s="709"/>
      <c r="F478" s="710"/>
      <c r="G478" s="710"/>
      <c r="H478" s="710"/>
      <c r="I478" s="710"/>
      <c r="J478" s="710"/>
      <c r="K478" s="710"/>
      <c r="L478" s="711"/>
      <c r="M478" s="718"/>
      <c r="N478" s="719"/>
      <c r="O478" s="719"/>
      <c r="P478" s="719"/>
      <c r="Q478" s="719"/>
      <c r="R478" s="719"/>
      <c r="S478" s="719"/>
      <c r="T478" s="719"/>
      <c r="U478" s="719"/>
      <c r="V478" s="719"/>
      <c r="W478" s="719"/>
      <c r="X478" s="720"/>
      <c r="Y478" s="670"/>
      <c r="Z478" s="671"/>
      <c r="AA478" s="671"/>
      <c r="AB478" s="671"/>
      <c r="AC478" s="671"/>
      <c r="AD478" s="671"/>
      <c r="AE478" s="671"/>
      <c r="AF478" s="721"/>
      <c r="AG478" s="685" t="str">
        <f t="shared" si="12"/>
        <v/>
      </c>
      <c r="AH478" s="686"/>
      <c r="AI478" s="686"/>
      <c r="AJ478" s="687"/>
      <c r="AK478" s="688"/>
      <c r="AL478" s="689"/>
      <c r="AM478" s="689"/>
      <c r="AN478" s="689"/>
      <c r="AO478" s="689"/>
      <c r="AP478" s="689"/>
      <c r="AQ478" s="689"/>
      <c r="AR478" s="689"/>
      <c r="AS478" s="689"/>
      <c r="AT478" s="689"/>
      <c r="AU478" s="689"/>
      <c r="AV478" s="689"/>
      <c r="AW478" s="689"/>
      <c r="AX478" s="689"/>
      <c r="AY478" s="689"/>
      <c r="AZ478" s="689"/>
      <c r="BA478" s="690"/>
      <c r="BB478" s="667"/>
      <c r="BC478" s="668"/>
      <c r="BD478" s="669"/>
      <c r="BE478" s="670"/>
      <c r="BF478" s="671"/>
      <c r="BG478" s="671"/>
      <c r="BH478" s="671"/>
      <c r="BI478" s="671"/>
      <c r="BJ478" s="671"/>
      <c r="BK478" s="671"/>
      <c r="BL478" s="672"/>
    </row>
    <row r="479" spans="1:64" ht="15.95" customHeight="1">
      <c r="A479" s="134"/>
      <c r="B479" s="134"/>
      <c r="C479" s="705"/>
      <c r="D479" s="706"/>
      <c r="E479" s="712"/>
      <c r="F479" s="713"/>
      <c r="G479" s="713"/>
      <c r="H479" s="713"/>
      <c r="I479" s="713"/>
      <c r="J479" s="713"/>
      <c r="K479" s="713"/>
      <c r="L479" s="714"/>
      <c r="M479" s="679"/>
      <c r="N479" s="680"/>
      <c r="O479" s="680"/>
      <c r="P479" s="680"/>
      <c r="Q479" s="680"/>
      <c r="R479" s="680"/>
      <c r="S479" s="680"/>
      <c r="T479" s="680"/>
      <c r="U479" s="680"/>
      <c r="V479" s="680"/>
      <c r="W479" s="680"/>
      <c r="X479" s="681"/>
      <c r="Y479" s="722"/>
      <c r="Z479" s="723"/>
      <c r="AA479" s="723"/>
      <c r="AB479" s="723"/>
      <c r="AC479" s="723"/>
      <c r="AD479" s="723"/>
      <c r="AE479" s="723"/>
      <c r="AF479" s="724"/>
      <c r="AG479" s="685" t="str">
        <f t="shared" si="12"/>
        <v/>
      </c>
      <c r="AH479" s="686"/>
      <c r="AI479" s="686"/>
      <c r="AJ479" s="687"/>
      <c r="AK479" s="688"/>
      <c r="AL479" s="689"/>
      <c r="AM479" s="689"/>
      <c r="AN479" s="689"/>
      <c r="AO479" s="689"/>
      <c r="AP479" s="689"/>
      <c r="AQ479" s="689"/>
      <c r="AR479" s="689"/>
      <c r="AS479" s="689"/>
      <c r="AT479" s="689"/>
      <c r="AU479" s="689"/>
      <c r="AV479" s="689"/>
      <c r="AW479" s="689"/>
      <c r="AX479" s="689"/>
      <c r="AY479" s="689"/>
      <c r="AZ479" s="689"/>
      <c r="BA479" s="690"/>
      <c r="BB479" s="667"/>
      <c r="BC479" s="668"/>
      <c r="BD479" s="669"/>
      <c r="BE479" s="673"/>
      <c r="BF479" s="674"/>
      <c r="BG479" s="674"/>
      <c r="BH479" s="674"/>
      <c r="BI479" s="674"/>
      <c r="BJ479" s="674"/>
      <c r="BK479" s="674"/>
      <c r="BL479" s="675"/>
    </row>
    <row r="480" spans="1:64" ht="15.95" customHeight="1">
      <c r="A480" s="134"/>
      <c r="B480" s="134"/>
      <c r="C480" s="734"/>
      <c r="D480" s="735"/>
      <c r="E480" s="736"/>
      <c r="F480" s="737"/>
      <c r="G480" s="737"/>
      <c r="H480" s="737"/>
      <c r="I480" s="737"/>
      <c r="J480" s="737"/>
      <c r="K480" s="737"/>
      <c r="L480" s="738"/>
      <c r="M480" s="728"/>
      <c r="N480" s="729"/>
      <c r="O480" s="729"/>
      <c r="P480" s="729"/>
      <c r="Q480" s="729"/>
      <c r="R480" s="729"/>
      <c r="S480" s="729"/>
      <c r="T480" s="729"/>
      <c r="U480" s="729"/>
      <c r="V480" s="729"/>
      <c r="W480" s="729"/>
      <c r="X480" s="730"/>
      <c r="Y480" s="731"/>
      <c r="Z480" s="732"/>
      <c r="AA480" s="732"/>
      <c r="AB480" s="732"/>
      <c r="AC480" s="732"/>
      <c r="AD480" s="732"/>
      <c r="AE480" s="732"/>
      <c r="AF480" s="733"/>
      <c r="AG480" s="685" t="str">
        <f t="shared" si="12"/>
        <v/>
      </c>
      <c r="AH480" s="686"/>
      <c r="AI480" s="686"/>
      <c r="AJ480" s="687"/>
      <c r="AK480" s="688"/>
      <c r="AL480" s="689"/>
      <c r="AM480" s="689"/>
      <c r="AN480" s="689"/>
      <c r="AO480" s="689"/>
      <c r="AP480" s="689"/>
      <c r="AQ480" s="689"/>
      <c r="AR480" s="689"/>
      <c r="AS480" s="689"/>
      <c r="AT480" s="689"/>
      <c r="AU480" s="689"/>
      <c r="AV480" s="689"/>
      <c r="AW480" s="689"/>
      <c r="AX480" s="689"/>
      <c r="AY480" s="689"/>
      <c r="AZ480" s="689"/>
      <c r="BA480" s="690"/>
      <c r="BB480" s="667"/>
      <c r="BC480" s="668"/>
      <c r="BD480" s="669"/>
      <c r="BE480" s="725"/>
      <c r="BF480" s="726"/>
      <c r="BG480" s="726"/>
      <c r="BH480" s="726"/>
      <c r="BI480" s="726"/>
      <c r="BJ480" s="726"/>
      <c r="BK480" s="726"/>
      <c r="BL480" s="727"/>
    </row>
    <row r="481" spans="1:64" ht="15.95" customHeight="1">
      <c r="A481" s="134"/>
      <c r="B481" s="134"/>
      <c r="C481" s="703" t="str">
        <f>IF(M481="","",COUNT($C$7:D480)+1)</f>
        <v/>
      </c>
      <c r="D481" s="704"/>
      <c r="E481" s="709"/>
      <c r="F481" s="710"/>
      <c r="G481" s="710"/>
      <c r="H481" s="710"/>
      <c r="I481" s="710"/>
      <c r="J481" s="710"/>
      <c r="K481" s="710"/>
      <c r="L481" s="711"/>
      <c r="M481" s="718"/>
      <c r="N481" s="719"/>
      <c r="O481" s="719"/>
      <c r="P481" s="719"/>
      <c r="Q481" s="719"/>
      <c r="R481" s="719"/>
      <c r="S481" s="719"/>
      <c r="T481" s="719"/>
      <c r="U481" s="719"/>
      <c r="V481" s="719"/>
      <c r="W481" s="719"/>
      <c r="X481" s="720"/>
      <c r="Y481" s="670"/>
      <c r="Z481" s="671"/>
      <c r="AA481" s="671"/>
      <c r="AB481" s="671"/>
      <c r="AC481" s="671"/>
      <c r="AD481" s="671"/>
      <c r="AE481" s="671"/>
      <c r="AF481" s="721"/>
      <c r="AG481" s="685" t="str">
        <f t="shared" si="12"/>
        <v/>
      </c>
      <c r="AH481" s="686"/>
      <c r="AI481" s="686"/>
      <c r="AJ481" s="687"/>
      <c r="AK481" s="688"/>
      <c r="AL481" s="689"/>
      <c r="AM481" s="689"/>
      <c r="AN481" s="689"/>
      <c r="AO481" s="689"/>
      <c r="AP481" s="689"/>
      <c r="AQ481" s="689"/>
      <c r="AR481" s="689"/>
      <c r="AS481" s="689"/>
      <c r="AT481" s="689"/>
      <c r="AU481" s="689"/>
      <c r="AV481" s="689"/>
      <c r="AW481" s="689"/>
      <c r="AX481" s="689"/>
      <c r="AY481" s="689"/>
      <c r="AZ481" s="689"/>
      <c r="BA481" s="690"/>
      <c r="BB481" s="667"/>
      <c r="BC481" s="668"/>
      <c r="BD481" s="669"/>
      <c r="BE481" s="670"/>
      <c r="BF481" s="671"/>
      <c r="BG481" s="671"/>
      <c r="BH481" s="671"/>
      <c r="BI481" s="671"/>
      <c r="BJ481" s="671"/>
      <c r="BK481" s="671"/>
      <c r="BL481" s="672"/>
    </row>
    <row r="482" spans="1:64" ht="15.95" customHeight="1">
      <c r="A482" s="134"/>
      <c r="B482" s="134"/>
      <c r="C482" s="705"/>
      <c r="D482" s="706"/>
      <c r="E482" s="712"/>
      <c r="F482" s="713"/>
      <c r="G482" s="713"/>
      <c r="H482" s="713"/>
      <c r="I482" s="713"/>
      <c r="J482" s="713"/>
      <c r="K482" s="713"/>
      <c r="L482" s="714"/>
      <c r="M482" s="679"/>
      <c r="N482" s="680"/>
      <c r="O482" s="680"/>
      <c r="P482" s="680"/>
      <c r="Q482" s="680"/>
      <c r="R482" s="680"/>
      <c r="S482" s="680"/>
      <c r="T482" s="680"/>
      <c r="U482" s="680"/>
      <c r="V482" s="680"/>
      <c r="W482" s="680"/>
      <c r="X482" s="681"/>
      <c r="Y482" s="722"/>
      <c r="Z482" s="723"/>
      <c r="AA482" s="723"/>
      <c r="AB482" s="723"/>
      <c r="AC482" s="723"/>
      <c r="AD482" s="723"/>
      <c r="AE482" s="723"/>
      <c r="AF482" s="724"/>
      <c r="AG482" s="685" t="str">
        <f t="shared" si="12"/>
        <v/>
      </c>
      <c r="AH482" s="686"/>
      <c r="AI482" s="686"/>
      <c r="AJ482" s="687"/>
      <c r="AK482" s="688"/>
      <c r="AL482" s="689"/>
      <c r="AM482" s="689"/>
      <c r="AN482" s="689"/>
      <c r="AO482" s="689"/>
      <c r="AP482" s="689"/>
      <c r="AQ482" s="689"/>
      <c r="AR482" s="689"/>
      <c r="AS482" s="689"/>
      <c r="AT482" s="689"/>
      <c r="AU482" s="689"/>
      <c r="AV482" s="689"/>
      <c r="AW482" s="689"/>
      <c r="AX482" s="689"/>
      <c r="AY482" s="689"/>
      <c r="AZ482" s="689"/>
      <c r="BA482" s="690"/>
      <c r="BB482" s="667"/>
      <c r="BC482" s="668"/>
      <c r="BD482" s="669"/>
      <c r="BE482" s="673"/>
      <c r="BF482" s="674"/>
      <c r="BG482" s="674"/>
      <c r="BH482" s="674"/>
      <c r="BI482" s="674"/>
      <c r="BJ482" s="674"/>
      <c r="BK482" s="674"/>
      <c r="BL482" s="675"/>
    </row>
    <row r="483" spans="1:64" ht="15.95" customHeight="1">
      <c r="A483" s="134"/>
      <c r="B483" s="134"/>
      <c r="C483" s="734"/>
      <c r="D483" s="735"/>
      <c r="E483" s="736"/>
      <c r="F483" s="737"/>
      <c r="G483" s="737"/>
      <c r="H483" s="737"/>
      <c r="I483" s="737"/>
      <c r="J483" s="737"/>
      <c r="K483" s="737"/>
      <c r="L483" s="738"/>
      <c r="M483" s="728"/>
      <c r="N483" s="729"/>
      <c r="O483" s="729"/>
      <c r="P483" s="729"/>
      <c r="Q483" s="729"/>
      <c r="R483" s="729"/>
      <c r="S483" s="729"/>
      <c r="T483" s="729"/>
      <c r="U483" s="729"/>
      <c r="V483" s="729"/>
      <c r="W483" s="729"/>
      <c r="X483" s="730"/>
      <c r="Y483" s="731"/>
      <c r="Z483" s="732"/>
      <c r="AA483" s="732"/>
      <c r="AB483" s="732"/>
      <c r="AC483" s="732"/>
      <c r="AD483" s="732"/>
      <c r="AE483" s="732"/>
      <c r="AF483" s="733"/>
      <c r="AG483" s="685" t="str">
        <f t="shared" si="12"/>
        <v/>
      </c>
      <c r="AH483" s="686"/>
      <c r="AI483" s="686"/>
      <c r="AJ483" s="687"/>
      <c r="AK483" s="688"/>
      <c r="AL483" s="689"/>
      <c r="AM483" s="689"/>
      <c r="AN483" s="689"/>
      <c r="AO483" s="689"/>
      <c r="AP483" s="689"/>
      <c r="AQ483" s="689"/>
      <c r="AR483" s="689"/>
      <c r="AS483" s="689"/>
      <c r="AT483" s="689"/>
      <c r="AU483" s="689"/>
      <c r="AV483" s="689"/>
      <c r="AW483" s="689"/>
      <c r="AX483" s="689"/>
      <c r="AY483" s="689"/>
      <c r="AZ483" s="689"/>
      <c r="BA483" s="690"/>
      <c r="BB483" s="667"/>
      <c r="BC483" s="668"/>
      <c r="BD483" s="669"/>
      <c r="BE483" s="725"/>
      <c r="BF483" s="726"/>
      <c r="BG483" s="726"/>
      <c r="BH483" s="726"/>
      <c r="BI483" s="726"/>
      <c r="BJ483" s="726"/>
      <c r="BK483" s="726"/>
      <c r="BL483" s="727"/>
    </row>
    <row r="484" spans="1:64" ht="15.95" customHeight="1">
      <c r="A484" s="134"/>
      <c r="B484" s="134"/>
      <c r="C484" s="703" t="str">
        <f>IF(M484="","",COUNT($C$7:D483)+1)</f>
        <v/>
      </c>
      <c r="D484" s="704"/>
      <c r="E484" s="709"/>
      <c r="F484" s="710"/>
      <c r="G484" s="710"/>
      <c r="H484" s="710"/>
      <c r="I484" s="710"/>
      <c r="J484" s="710"/>
      <c r="K484" s="710"/>
      <c r="L484" s="711"/>
      <c r="M484" s="718"/>
      <c r="N484" s="719"/>
      <c r="O484" s="719"/>
      <c r="P484" s="719"/>
      <c r="Q484" s="719"/>
      <c r="R484" s="719"/>
      <c r="S484" s="719"/>
      <c r="T484" s="719"/>
      <c r="U484" s="719"/>
      <c r="V484" s="719"/>
      <c r="W484" s="719"/>
      <c r="X484" s="720"/>
      <c r="Y484" s="670"/>
      <c r="Z484" s="671"/>
      <c r="AA484" s="671"/>
      <c r="AB484" s="671"/>
      <c r="AC484" s="671"/>
      <c r="AD484" s="671"/>
      <c r="AE484" s="671"/>
      <c r="AF484" s="721"/>
      <c r="AG484" s="685" t="str">
        <f t="shared" si="12"/>
        <v/>
      </c>
      <c r="AH484" s="686"/>
      <c r="AI484" s="686"/>
      <c r="AJ484" s="687"/>
      <c r="AK484" s="688"/>
      <c r="AL484" s="689"/>
      <c r="AM484" s="689"/>
      <c r="AN484" s="689"/>
      <c r="AO484" s="689"/>
      <c r="AP484" s="689"/>
      <c r="AQ484" s="689"/>
      <c r="AR484" s="689"/>
      <c r="AS484" s="689"/>
      <c r="AT484" s="689"/>
      <c r="AU484" s="689"/>
      <c r="AV484" s="689"/>
      <c r="AW484" s="689"/>
      <c r="AX484" s="689"/>
      <c r="AY484" s="689"/>
      <c r="AZ484" s="689"/>
      <c r="BA484" s="690"/>
      <c r="BB484" s="667"/>
      <c r="BC484" s="668"/>
      <c r="BD484" s="669"/>
      <c r="BE484" s="670"/>
      <c r="BF484" s="671"/>
      <c r="BG484" s="671"/>
      <c r="BH484" s="671"/>
      <c r="BI484" s="671"/>
      <c r="BJ484" s="671"/>
      <c r="BK484" s="671"/>
      <c r="BL484" s="672"/>
    </row>
    <row r="485" spans="1:64" ht="15.95" customHeight="1">
      <c r="A485" s="134"/>
      <c r="B485" s="134"/>
      <c r="C485" s="705"/>
      <c r="D485" s="706"/>
      <c r="E485" s="712"/>
      <c r="F485" s="713"/>
      <c r="G485" s="713"/>
      <c r="H485" s="713"/>
      <c r="I485" s="713"/>
      <c r="J485" s="713"/>
      <c r="K485" s="713"/>
      <c r="L485" s="714"/>
      <c r="M485" s="679"/>
      <c r="N485" s="680"/>
      <c r="O485" s="680"/>
      <c r="P485" s="680"/>
      <c r="Q485" s="680"/>
      <c r="R485" s="680"/>
      <c r="S485" s="680"/>
      <c r="T485" s="680"/>
      <c r="U485" s="680"/>
      <c r="V485" s="680"/>
      <c r="W485" s="680"/>
      <c r="X485" s="681"/>
      <c r="Y485" s="722"/>
      <c r="Z485" s="723"/>
      <c r="AA485" s="723"/>
      <c r="AB485" s="723"/>
      <c r="AC485" s="723"/>
      <c r="AD485" s="723"/>
      <c r="AE485" s="723"/>
      <c r="AF485" s="724"/>
      <c r="AG485" s="685" t="str">
        <f t="shared" si="12"/>
        <v/>
      </c>
      <c r="AH485" s="686"/>
      <c r="AI485" s="686"/>
      <c r="AJ485" s="687"/>
      <c r="AK485" s="688"/>
      <c r="AL485" s="689"/>
      <c r="AM485" s="689"/>
      <c r="AN485" s="689"/>
      <c r="AO485" s="689"/>
      <c r="AP485" s="689"/>
      <c r="AQ485" s="689"/>
      <c r="AR485" s="689"/>
      <c r="AS485" s="689"/>
      <c r="AT485" s="689"/>
      <c r="AU485" s="689"/>
      <c r="AV485" s="689"/>
      <c r="AW485" s="689"/>
      <c r="AX485" s="689"/>
      <c r="AY485" s="689"/>
      <c r="AZ485" s="689"/>
      <c r="BA485" s="690"/>
      <c r="BB485" s="667"/>
      <c r="BC485" s="668"/>
      <c r="BD485" s="669"/>
      <c r="BE485" s="673"/>
      <c r="BF485" s="674"/>
      <c r="BG485" s="674"/>
      <c r="BH485" s="674"/>
      <c r="BI485" s="674"/>
      <c r="BJ485" s="674"/>
      <c r="BK485" s="674"/>
      <c r="BL485" s="675"/>
    </row>
    <row r="486" spans="1:64" ht="15.95" customHeight="1">
      <c r="A486" s="134"/>
      <c r="B486" s="134"/>
      <c r="C486" s="734"/>
      <c r="D486" s="735"/>
      <c r="E486" s="736"/>
      <c r="F486" s="737"/>
      <c r="G486" s="737"/>
      <c r="H486" s="737"/>
      <c r="I486" s="737"/>
      <c r="J486" s="737"/>
      <c r="K486" s="737"/>
      <c r="L486" s="738"/>
      <c r="M486" s="728"/>
      <c r="N486" s="729"/>
      <c r="O486" s="729"/>
      <c r="P486" s="729"/>
      <c r="Q486" s="729"/>
      <c r="R486" s="729"/>
      <c r="S486" s="729"/>
      <c r="T486" s="729"/>
      <c r="U486" s="729"/>
      <c r="V486" s="729"/>
      <c r="W486" s="729"/>
      <c r="X486" s="730"/>
      <c r="Y486" s="731"/>
      <c r="Z486" s="732"/>
      <c r="AA486" s="732"/>
      <c r="AB486" s="732"/>
      <c r="AC486" s="732"/>
      <c r="AD486" s="732"/>
      <c r="AE486" s="732"/>
      <c r="AF486" s="733"/>
      <c r="AG486" s="685" t="str">
        <f t="shared" si="12"/>
        <v/>
      </c>
      <c r="AH486" s="686"/>
      <c r="AI486" s="686"/>
      <c r="AJ486" s="687"/>
      <c r="AK486" s="688"/>
      <c r="AL486" s="689"/>
      <c r="AM486" s="689"/>
      <c r="AN486" s="689"/>
      <c r="AO486" s="689"/>
      <c r="AP486" s="689"/>
      <c r="AQ486" s="689"/>
      <c r="AR486" s="689"/>
      <c r="AS486" s="689"/>
      <c r="AT486" s="689"/>
      <c r="AU486" s="689"/>
      <c r="AV486" s="689"/>
      <c r="AW486" s="689"/>
      <c r="AX486" s="689"/>
      <c r="AY486" s="689"/>
      <c r="AZ486" s="689"/>
      <c r="BA486" s="690"/>
      <c r="BB486" s="667"/>
      <c r="BC486" s="668"/>
      <c r="BD486" s="669"/>
      <c r="BE486" s="725"/>
      <c r="BF486" s="726"/>
      <c r="BG486" s="726"/>
      <c r="BH486" s="726"/>
      <c r="BI486" s="726"/>
      <c r="BJ486" s="726"/>
      <c r="BK486" s="726"/>
      <c r="BL486" s="727"/>
    </row>
    <row r="487" spans="1:64" ht="15.95" customHeight="1">
      <c r="A487" s="134"/>
      <c r="B487" s="134"/>
      <c r="C487" s="703" t="str">
        <f>IF(M487="","",COUNT($C$7:D486)+1)</f>
        <v/>
      </c>
      <c r="D487" s="704"/>
      <c r="E487" s="709"/>
      <c r="F487" s="710"/>
      <c r="G487" s="710"/>
      <c r="H487" s="710"/>
      <c r="I487" s="710"/>
      <c r="J487" s="710"/>
      <c r="K487" s="710"/>
      <c r="L487" s="711"/>
      <c r="M487" s="718"/>
      <c r="N487" s="719"/>
      <c r="O487" s="719"/>
      <c r="P487" s="719"/>
      <c r="Q487" s="719"/>
      <c r="R487" s="719"/>
      <c r="S487" s="719"/>
      <c r="T487" s="719"/>
      <c r="U487" s="719"/>
      <c r="V487" s="719"/>
      <c r="W487" s="719"/>
      <c r="X487" s="720"/>
      <c r="Y487" s="670"/>
      <c r="Z487" s="671"/>
      <c r="AA487" s="671"/>
      <c r="AB487" s="671"/>
      <c r="AC487" s="671"/>
      <c r="AD487" s="671"/>
      <c r="AE487" s="671"/>
      <c r="AF487" s="721"/>
      <c r="AG487" s="685" t="str">
        <f t="shared" si="12"/>
        <v/>
      </c>
      <c r="AH487" s="686"/>
      <c r="AI487" s="686"/>
      <c r="AJ487" s="687"/>
      <c r="AK487" s="688"/>
      <c r="AL487" s="689"/>
      <c r="AM487" s="689"/>
      <c r="AN487" s="689"/>
      <c r="AO487" s="689"/>
      <c r="AP487" s="689"/>
      <c r="AQ487" s="689"/>
      <c r="AR487" s="689"/>
      <c r="AS487" s="689"/>
      <c r="AT487" s="689"/>
      <c r="AU487" s="689"/>
      <c r="AV487" s="689"/>
      <c r="AW487" s="689"/>
      <c r="AX487" s="689"/>
      <c r="AY487" s="689"/>
      <c r="AZ487" s="689"/>
      <c r="BA487" s="690"/>
      <c r="BB487" s="667"/>
      <c r="BC487" s="668"/>
      <c r="BD487" s="669"/>
      <c r="BE487" s="670"/>
      <c r="BF487" s="671"/>
      <c r="BG487" s="671"/>
      <c r="BH487" s="671"/>
      <c r="BI487" s="671"/>
      <c r="BJ487" s="671"/>
      <c r="BK487" s="671"/>
      <c r="BL487" s="672"/>
    </row>
    <row r="488" spans="1:64" ht="15.95" customHeight="1">
      <c r="A488" s="134"/>
      <c r="B488" s="134"/>
      <c r="C488" s="705"/>
      <c r="D488" s="706"/>
      <c r="E488" s="712"/>
      <c r="F488" s="713"/>
      <c r="G488" s="713"/>
      <c r="H488" s="713"/>
      <c r="I488" s="713"/>
      <c r="J488" s="713"/>
      <c r="K488" s="713"/>
      <c r="L488" s="714"/>
      <c r="M488" s="679"/>
      <c r="N488" s="680"/>
      <c r="O488" s="680"/>
      <c r="P488" s="680"/>
      <c r="Q488" s="680"/>
      <c r="R488" s="680"/>
      <c r="S488" s="680"/>
      <c r="T488" s="680"/>
      <c r="U488" s="680"/>
      <c r="V488" s="680"/>
      <c r="W488" s="680"/>
      <c r="X488" s="681"/>
      <c r="Y488" s="722"/>
      <c r="Z488" s="723"/>
      <c r="AA488" s="723"/>
      <c r="AB488" s="723"/>
      <c r="AC488" s="723"/>
      <c r="AD488" s="723"/>
      <c r="AE488" s="723"/>
      <c r="AF488" s="724"/>
      <c r="AG488" s="685" t="str">
        <f t="shared" si="12"/>
        <v/>
      </c>
      <c r="AH488" s="686"/>
      <c r="AI488" s="686"/>
      <c r="AJ488" s="687"/>
      <c r="AK488" s="688"/>
      <c r="AL488" s="689"/>
      <c r="AM488" s="689"/>
      <c r="AN488" s="689"/>
      <c r="AO488" s="689"/>
      <c r="AP488" s="689"/>
      <c r="AQ488" s="689"/>
      <c r="AR488" s="689"/>
      <c r="AS488" s="689"/>
      <c r="AT488" s="689"/>
      <c r="AU488" s="689"/>
      <c r="AV488" s="689"/>
      <c r="AW488" s="689"/>
      <c r="AX488" s="689"/>
      <c r="AY488" s="689"/>
      <c r="AZ488" s="689"/>
      <c r="BA488" s="690"/>
      <c r="BB488" s="667"/>
      <c r="BC488" s="668"/>
      <c r="BD488" s="669"/>
      <c r="BE488" s="673"/>
      <c r="BF488" s="674"/>
      <c r="BG488" s="674"/>
      <c r="BH488" s="674"/>
      <c r="BI488" s="674"/>
      <c r="BJ488" s="674"/>
      <c r="BK488" s="674"/>
      <c r="BL488" s="675"/>
    </row>
    <row r="489" spans="1:64" ht="15.95" customHeight="1">
      <c r="A489" s="134"/>
      <c r="B489" s="134"/>
      <c r="C489" s="734"/>
      <c r="D489" s="735"/>
      <c r="E489" s="736"/>
      <c r="F489" s="737"/>
      <c r="G489" s="737"/>
      <c r="H489" s="737"/>
      <c r="I489" s="737"/>
      <c r="J489" s="737"/>
      <c r="K489" s="737"/>
      <c r="L489" s="738"/>
      <c r="M489" s="728"/>
      <c r="N489" s="729"/>
      <c r="O489" s="729"/>
      <c r="P489" s="729"/>
      <c r="Q489" s="729"/>
      <c r="R489" s="729"/>
      <c r="S489" s="729"/>
      <c r="T489" s="729"/>
      <c r="U489" s="729"/>
      <c r="V489" s="729"/>
      <c r="W489" s="729"/>
      <c r="X489" s="730"/>
      <c r="Y489" s="731"/>
      <c r="Z489" s="732"/>
      <c r="AA489" s="732"/>
      <c r="AB489" s="732"/>
      <c r="AC489" s="732"/>
      <c r="AD489" s="732"/>
      <c r="AE489" s="732"/>
      <c r="AF489" s="733"/>
      <c r="AG489" s="685" t="str">
        <f t="shared" si="12"/>
        <v/>
      </c>
      <c r="AH489" s="686"/>
      <c r="AI489" s="686"/>
      <c r="AJ489" s="687"/>
      <c r="AK489" s="688"/>
      <c r="AL489" s="689"/>
      <c r="AM489" s="689"/>
      <c r="AN489" s="689"/>
      <c r="AO489" s="689"/>
      <c r="AP489" s="689"/>
      <c r="AQ489" s="689"/>
      <c r="AR489" s="689"/>
      <c r="AS489" s="689"/>
      <c r="AT489" s="689"/>
      <c r="AU489" s="689"/>
      <c r="AV489" s="689"/>
      <c r="AW489" s="689"/>
      <c r="AX489" s="689"/>
      <c r="AY489" s="689"/>
      <c r="AZ489" s="689"/>
      <c r="BA489" s="690"/>
      <c r="BB489" s="667"/>
      <c r="BC489" s="668"/>
      <c r="BD489" s="669"/>
      <c r="BE489" s="725"/>
      <c r="BF489" s="726"/>
      <c r="BG489" s="726"/>
      <c r="BH489" s="726"/>
      <c r="BI489" s="726"/>
      <c r="BJ489" s="726"/>
      <c r="BK489" s="726"/>
      <c r="BL489" s="727"/>
    </row>
    <row r="490" spans="1:64" ht="15.95" customHeight="1">
      <c r="A490" s="134"/>
      <c r="B490" s="134"/>
      <c r="C490" s="703" t="str">
        <f>IF(M490="","",COUNT($C$7:D489)+1)</f>
        <v/>
      </c>
      <c r="D490" s="704"/>
      <c r="E490" s="709"/>
      <c r="F490" s="710"/>
      <c r="G490" s="710"/>
      <c r="H490" s="710"/>
      <c r="I490" s="710"/>
      <c r="J490" s="710"/>
      <c r="K490" s="710"/>
      <c r="L490" s="711"/>
      <c r="M490" s="718"/>
      <c r="N490" s="719"/>
      <c r="O490" s="719"/>
      <c r="P490" s="719"/>
      <c r="Q490" s="719"/>
      <c r="R490" s="719"/>
      <c r="S490" s="719"/>
      <c r="T490" s="719"/>
      <c r="U490" s="719"/>
      <c r="V490" s="719"/>
      <c r="W490" s="719"/>
      <c r="X490" s="720"/>
      <c r="Y490" s="670"/>
      <c r="Z490" s="671"/>
      <c r="AA490" s="671"/>
      <c r="AB490" s="671"/>
      <c r="AC490" s="671"/>
      <c r="AD490" s="671"/>
      <c r="AE490" s="671"/>
      <c r="AF490" s="721"/>
      <c r="AG490" s="685" t="str">
        <f t="shared" si="12"/>
        <v/>
      </c>
      <c r="AH490" s="686"/>
      <c r="AI490" s="686"/>
      <c r="AJ490" s="687"/>
      <c r="AK490" s="688"/>
      <c r="AL490" s="689"/>
      <c r="AM490" s="689"/>
      <c r="AN490" s="689"/>
      <c r="AO490" s="689"/>
      <c r="AP490" s="689"/>
      <c r="AQ490" s="689"/>
      <c r="AR490" s="689"/>
      <c r="AS490" s="689"/>
      <c r="AT490" s="689"/>
      <c r="AU490" s="689"/>
      <c r="AV490" s="689"/>
      <c r="AW490" s="689"/>
      <c r="AX490" s="689"/>
      <c r="AY490" s="689"/>
      <c r="AZ490" s="689"/>
      <c r="BA490" s="690"/>
      <c r="BB490" s="667"/>
      <c r="BC490" s="668"/>
      <c r="BD490" s="669"/>
      <c r="BE490" s="670"/>
      <c r="BF490" s="671"/>
      <c r="BG490" s="671"/>
      <c r="BH490" s="671"/>
      <c r="BI490" s="671"/>
      <c r="BJ490" s="671"/>
      <c r="BK490" s="671"/>
      <c r="BL490" s="672"/>
    </row>
    <row r="491" spans="1:64" ht="15.95" customHeight="1">
      <c r="A491" s="134"/>
      <c r="B491" s="134"/>
      <c r="C491" s="705"/>
      <c r="D491" s="706"/>
      <c r="E491" s="712"/>
      <c r="F491" s="713"/>
      <c r="G491" s="713"/>
      <c r="H491" s="713"/>
      <c r="I491" s="713"/>
      <c r="J491" s="713"/>
      <c r="K491" s="713"/>
      <c r="L491" s="714"/>
      <c r="M491" s="679"/>
      <c r="N491" s="680"/>
      <c r="O491" s="680"/>
      <c r="P491" s="680"/>
      <c r="Q491" s="680"/>
      <c r="R491" s="680"/>
      <c r="S491" s="680"/>
      <c r="T491" s="680"/>
      <c r="U491" s="680"/>
      <c r="V491" s="680"/>
      <c r="W491" s="680"/>
      <c r="X491" s="681"/>
      <c r="Y491" s="722"/>
      <c r="Z491" s="723"/>
      <c r="AA491" s="723"/>
      <c r="AB491" s="723"/>
      <c r="AC491" s="723"/>
      <c r="AD491" s="723"/>
      <c r="AE491" s="723"/>
      <c r="AF491" s="724"/>
      <c r="AG491" s="685" t="str">
        <f t="shared" si="12"/>
        <v/>
      </c>
      <c r="AH491" s="686"/>
      <c r="AI491" s="686"/>
      <c r="AJ491" s="687"/>
      <c r="AK491" s="688"/>
      <c r="AL491" s="689"/>
      <c r="AM491" s="689"/>
      <c r="AN491" s="689"/>
      <c r="AO491" s="689"/>
      <c r="AP491" s="689"/>
      <c r="AQ491" s="689"/>
      <c r="AR491" s="689"/>
      <c r="AS491" s="689"/>
      <c r="AT491" s="689"/>
      <c r="AU491" s="689"/>
      <c r="AV491" s="689"/>
      <c r="AW491" s="689"/>
      <c r="AX491" s="689"/>
      <c r="AY491" s="689"/>
      <c r="AZ491" s="689"/>
      <c r="BA491" s="690"/>
      <c r="BB491" s="667"/>
      <c r="BC491" s="668"/>
      <c r="BD491" s="669"/>
      <c r="BE491" s="673"/>
      <c r="BF491" s="674"/>
      <c r="BG491" s="674"/>
      <c r="BH491" s="674"/>
      <c r="BI491" s="674"/>
      <c r="BJ491" s="674"/>
      <c r="BK491" s="674"/>
      <c r="BL491" s="675"/>
    </row>
    <row r="492" spans="1:64" ht="15.95" customHeight="1">
      <c r="A492" s="134"/>
      <c r="B492" s="134"/>
      <c r="C492" s="734"/>
      <c r="D492" s="735"/>
      <c r="E492" s="736"/>
      <c r="F492" s="737"/>
      <c r="G492" s="737"/>
      <c r="H492" s="737"/>
      <c r="I492" s="737"/>
      <c r="J492" s="737"/>
      <c r="K492" s="737"/>
      <c r="L492" s="738"/>
      <c r="M492" s="728"/>
      <c r="N492" s="729"/>
      <c r="O492" s="729"/>
      <c r="P492" s="729"/>
      <c r="Q492" s="729"/>
      <c r="R492" s="729"/>
      <c r="S492" s="729"/>
      <c r="T492" s="729"/>
      <c r="U492" s="729"/>
      <c r="V492" s="729"/>
      <c r="W492" s="729"/>
      <c r="X492" s="730"/>
      <c r="Y492" s="731"/>
      <c r="Z492" s="732"/>
      <c r="AA492" s="732"/>
      <c r="AB492" s="732"/>
      <c r="AC492" s="732"/>
      <c r="AD492" s="732"/>
      <c r="AE492" s="732"/>
      <c r="AF492" s="733"/>
      <c r="AG492" s="685" t="str">
        <f t="shared" si="12"/>
        <v/>
      </c>
      <c r="AH492" s="686"/>
      <c r="AI492" s="686"/>
      <c r="AJ492" s="687"/>
      <c r="AK492" s="688"/>
      <c r="AL492" s="689"/>
      <c r="AM492" s="689"/>
      <c r="AN492" s="689"/>
      <c r="AO492" s="689"/>
      <c r="AP492" s="689"/>
      <c r="AQ492" s="689"/>
      <c r="AR492" s="689"/>
      <c r="AS492" s="689"/>
      <c r="AT492" s="689"/>
      <c r="AU492" s="689"/>
      <c r="AV492" s="689"/>
      <c r="AW492" s="689"/>
      <c r="AX492" s="689"/>
      <c r="AY492" s="689"/>
      <c r="AZ492" s="689"/>
      <c r="BA492" s="690"/>
      <c r="BB492" s="667"/>
      <c r="BC492" s="668"/>
      <c r="BD492" s="669"/>
      <c r="BE492" s="725"/>
      <c r="BF492" s="726"/>
      <c r="BG492" s="726"/>
      <c r="BH492" s="726"/>
      <c r="BI492" s="726"/>
      <c r="BJ492" s="726"/>
      <c r="BK492" s="726"/>
      <c r="BL492" s="727"/>
    </row>
    <row r="493" spans="1:64" ht="15.95" customHeight="1">
      <c r="A493" s="134"/>
      <c r="B493" s="134"/>
      <c r="C493" s="703" t="str">
        <f>IF(M493="","",COUNT($C$7:D492)+1)</f>
        <v/>
      </c>
      <c r="D493" s="704"/>
      <c r="E493" s="709"/>
      <c r="F493" s="710"/>
      <c r="G493" s="710"/>
      <c r="H493" s="710"/>
      <c r="I493" s="710"/>
      <c r="J493" s="710"/>
      <c r="K493" s="710"/>
      <c r="L493" s="711"/>
      <c r="M493" s="718"/>
      <c r="N493" s="719"/>
      <c r="O493" s="719"/>
      <c r="P493" s="719"/>
      <c r="Q493" s="719"/>
      <c r="R493" s="719"/>
      <c r="S493" s="719"/>
      <c r="T493" s="719"/>
      <c r="U493" s="719"/>
      <c r="V493" s="719"/>
      <c r="W493" s="719"/>
      <c r="X493" s="720"/>
      <c r="Y493" s="670"/>
      <c r="Z493" s="671"/>
      <c r="AA493" s="671"/>
      <c r="AB493" s="671"/>
      <c r="AC493" s="671"/>
      <c r="AD493" s="671"/>
      <c r="AE493" s="671"/>
      <c r="AF493" s="721"/>
      <c r="AG493" s="685" t="str">
        <f t="shared" si="12"/>
        <v/>
      </c>
      <c r="AH493" s="686"/>
      <c r="AI493" s="686"/>
      <c r="AJ493" s="687"/>
      <c r="AK493" s="688"/>
      <c r="AL493" s="689"/>
      <c r="AM493" s="689"/>
      <c r="AN493" s="689"/>
      <c r="AO493" s="689"/>
      <c r="AP493" s="689"/>
      <c r="AQ493" s="689"/>
      <c r="AR493" s="689"/>
      <c r="AS493" s="689"/>
      <c r="AT493" s="689"/>
      <c r="AU493" s="689"/>
      <c r="AV493" s="689"/>
      <c r="AW493" s="689"/>
      <c r="AX493" s="689"/>
      <c r="AY493" s="689"/>
      <c r="AZ493" s="689"/>
      <c r="BA493" s="690"/>
      <c r="BB493" s="667"/>
      <c r="BC493" s="668"/>
      <c r="BD493" s="669"/>
      <c r="BE493" s="670"/>
      <c r="BF493" s="671"/>
      <c r="BG493" s="671"/>
      <c r="BH493" s="671"/>
      <c r="BI493" s="671"/>
      <c r="BJ493" s="671"/>
      <c r="BK493" s="671"/>
      <c r="BL493" s="672"/>
    </row>
    <row r="494" spans="1:64" ht="15.95" customHeight="1">
      <c r="A494" s="134"/>
      <c r="B494" s="134"/>
      <c r="C494" s="705"/>
      <c r="D494" s="706"/>
      <c r="E494" s="712"/>
      <c r="F494" s="713"/>
      <c r="G494" s="713"/>
      <c r="H494" s="713"/>
      <c r="I494" s="713"/>
      <c r="J494" s="713"/>
      <c r="K494" s="713"/>
      <c r="L494" s="714"/>
      <c r="M494" s="679"/>
      <c r="N494" s="680"/>
      <c r="O494" s="680"/>
      <c r="P494" s="680"/>
      <c r="Q494" s="680"/>
      <c r="R494" s="680"/>
      <c r="S494" s="680"/>
      <c r="T494" s="680"/>
      <c r="U494" s="680"/>
      <c r="V494" s="680"/>
      <c r="W494" s="680"/>
      <c r="X494" s="681"/>
      <c r="Y494" s="722"/>
      <c r="Z494" s="723"/>
      <c r="AA494" s="723"/>
      <c r="AB494" s="723"/>
      <c r="AC494" s="723"/>
      <c r="AD494" s="723"/>
      <c r="AE494" s="723"/>
      <c r="AF494" s="724"/>
      <c r="AG494" s="685" t="str">
        <f t="shared" si="12"/>
        <v/>
      </c>
      <c r="AH494" s="686"/>
      <c r="AI494" s="686"/>
      <c r="AJ494" s="687"/>
      <c r="AK494" s="688"/>
      <c r="AL494" s="689"/>
      <c r="AM494" s="689"/>
      <c r="AN494" s="689"/>
      <c r="AO494" s="689"/>
      <c r="AP494" s="689"/>
      <c r="AQ494" s="689"/>
      <c r="AR494" s="689"/>
      <c r="AS494" s="689"/>
      <c r="AT494" s="689"/>
      <c r="AU494" s="689"/>
      <c r="AV494" s="689"/>
      <c r="AW494" s="689"/>
      <c r="AX494" s="689"/>
      <c r="AY494" s="689"/>
      <c r="AZ494" s="689"/>
      <c r="BA494" s="690"/>
      <c r="BB494" s="667"/>
      <c r="BC494" s="668"/>
      <c r="BD494" s="669"/>
      <c r="BE494" s="673"/>
      <c r="BF494" s="674"/>
      <c r="BG494" s="674"/>
      <c r="BH494" s="674"/>
      <c r="BI494" s="674"/>
      <c r="BJ494" s="674"/>
      <c r="BK494" s="674"/>
      <c r="BL494" s="675"/>
    </row>
    <row r="495" spans="1:64" ht="15.95" customHeight="1">
      <c r="A495" s="134"/>
      <c r="B495" s="134"/>
      <c r="C495" s="734"/>
      <c r="D495" s="735"/>
      <c r="E495" s="736"/>
      <c r="F495" s="737"/>
      <c r="G495" s="737"/>
      <c r="H495" s="737"/>
      <c r="I495" s="737"/>
      <c r="J495" s="737"/>
      <c r="K495" s="737"/>
      <c r="L495" s="738"/>
      <c r="M495" s="728"/>
      <c r="N495" s="729"/>
      <c r="O495" s="729"/>
      <c r="P495" s="729"/>
      <c r="Q495" s="729"/>
      <c r="R495" s="729"/>
      <c r="S495" s="729"/>
      <c r="T495" s="729"/>
      <c r="U495" s="729"/>
      <c r="V495" s="729"/>
      <c r="W495" s="729"/>
      <c r="X495" s="730"/>
      <c r="Y495" s="731"/>
      <c r="Z495" s="732"/>
      <c r="AA495" s="732"/>
      <c r="AB495" s="732"/>
      <c r="AC495" s="732"/>
      <c r="AD495" s="732"/>
      <c r="AE495" s="732"/>
      <c r="AF495" s="733"/>
      <c r="AG495" s="685" t="str">
        <f t="shared" si="12"/>
        <v/>
      </c>
      <c r="AH495" s="686"/>
      <c r="AI495" s="686"/>
      <c r="AJ495" s="687"/>
      <c r="AK495" s="688"/>
      <c r="AL495" s="689"/>
      <c r="AM495" s="689"/>
      <c r="AN495" s="689"/>
      <c r="AO495" s="689"/>
      <c r="AP495" s="689"/>
      <c r="AQ495" s="689"/>
      <c r="AR495" s="689"/>
      <c r="AS495" s="689"/>
      <c r="AT495" s="689"/>
      <c r="AU495" s="689"/>
      <c r="AV495" s="689"/>
      <c r="AW495" s="689"/>
      <c r="AX495" s="689"/>
      <c r="AY495" s="689"/>
      <c r="AZ495" s="689"/>
      <c r="BA495" s="690"/>
      <c r="BB495" s="667"/>
      <c r="BC495" s="668"/>
      <c r="BD495" s="669"/>
      <c r="BE495" s="725"/>
      <c r="BF495" s="726"/>
      <c r="BG495" s="726"/>
      <c r="BH495" s="726"/>
      <c r="BI495" s="726"/>
      <c r="BJ495" s="726"/>
      <c r="BK495" s="726"/>
      <c r="BL495" s="727"/>
    </row>
    <row r="496" spans="1:64" ht="15.95" customHeight="1">
      <c r="A496" s="134"/>
      <c r="B496" s="134"/>
      <c r="C496" s="703" t="str">
        <f>IF(M496="","",COUNT($C$7:D495)+1)</f>
        <v/>
      </c>
      <c r="D496" s="704"/>
      <c r="E496" s="709"/>
      <c r="F496" s="710"/>
      <c r="G496" s="710"/>
      <c r="H496" s="710"/>
      <c r="I496" s="710"/>
      <c r="J496" s="710"/>
      <c r="K496" s="710"/>
      <c r="L496" s="711"/>
      <c r="M496" s="718"/>
      <c r="N496" s="719"/>
      <c r="O496" s="719"/>
      <c r="P496" s="719"/>
      <c r="Q496" s="719"/>
      <c r="R496" s="719"/>
      <c r="S496" s="719"/>
      <c r="T496" s="719"/>
      <c r="U496" s="719"/>
      <c r="V496" s="719"/>
      <c r="W496" s="719"/>
      <c r="X496" s="720"/>
      <c r="Y496" s="670"/>
      <c r="Z496" s="671"/>
      <c r="AA496" s="671"/>
      <c r="AB496" s="671"/>
      <c r="AC496" s="671"/>
      <c r="AD496" s="671"/>
      <c r="AE496" s="671"/>
      <c r="AF496" s="721"/>
      <c r="AG496" s="685" t="str">
        <f t="shared" si="12"/>
        <v/>
      </c>
      <c r="AH496" s="686"/>
      <c r="AI496" s="686"/>
      <c r="AJ496" s="687"/>
      <c r="AK496" s="688"/>
      <c r="AL496" s="689"/>
      <c r="AM496" s="689"/>
      <c r="AN496" s="689"/>
      <c r="AO496" s="689"/>
      <c r="AP496" s="689"/>
      <c r="AQ496" s="689"/>
      <c r="AR496" s="689"/>
      <c r="AS496" s="689"/>
      <c r="AT496" s="689"/>
      <c r="AU496" s="689"/>
      <c r="AV496" s="689"/>
      <c r="AW496" s="689"/>
      <c r="AX496" s="689"/>
      <c r="AY496" s="689"/>
      <c r="AZ496" s="689"/>
      <c r="BA496" s="690"/>
      <c r="BB496" s="667"/>
      <c r="BC496" s="668"/>
      <c r="BD496" s="669"/>
      <c r="BE496" s="670"/>
      <c r="BF496" s="671"/>
      <c r="BG496" s="671"/>
      <c r="BH496" s="671"/>
      <c r="BI496" s="671"/>
      <c r="BJ496" s="671"/>
      <c r="BK496" s="671"/>
      <c r="BL496" s="672"/>
    </row>
    <row r="497" spans="1:64" ht="15.95" customHeight="1">
      <c r="A497" s="134"/>
      <c r="B497" s="134"/>
      <c r="C497" s="705"/>
      <c r="D497" s="706"/>
      <c r="E497" s="712"/>
      <c r="F497" s="713"/>
      <c r="G497" s="713"/>
      <c r="H497" s="713"/>
      <c r="I497" s="713"/>
      <c r="J497" s="713"/>
      <c r="K497" s="713"/>
      <c r="L497" s="714"/>
      <c r="M497" s="679"/>
      <c r="N497" s="680"/>
      <c r="O497" s="680"/>
      <c r="P497" s="680"/>
      <c r="Q497" s="680"/>
      <c r="R497" s="680"/>
      <c r="S497" s="680"/>
      <c r="T497" s="680"/>
      <c r="U497" s="680"/>
      <c r="V497" s="680"/>
      <c r="W497" s="680"/>
      <c r="X497" s="681"/>
      <c r="Y497" s="722"/>
      <c r="Z497" s="723"/>
      <c r="AA497" s="723"/>
      <c r="AB497" s="723"/>
      <c r="AC497" s="723"/>
      <c r="AD497" s="723"/>
      <c r="AE497" s="723"/>
      <c r="AF497" s="724"/>
      <c r="AG497" s="685" t="str">
        <f t="shared" si="12"/>
        <v/>
      </c>
      <c r="AH497" s="686"/>
      <c r="AI497" s="686"/>
      <c r="AJ497" s="687"/>
      <c r="AK497" s="688"/>
      <c r="AL497" s="689"/>
      <c r="AM497" s="689"/>
      <c r="AN497" s="689"/>
      <c r="AO497" s="689"/>
      <c r="AP497" s="689"/>
      <c r="AQ497" s="689"/>
      <c r="AR497" s="689"/>
      <c r="AS497" s="689"/>
      <c r="AT497" s="689"/>
      <c r="AU497" s="689"/>
      <c r="AV497" s="689"/>
      <c r="AW497" s="689"/>
      <c r="AX497" s="689"/>
      <c r="AY497" s="689"/>
      <c r="AZ497" s="689"/>
      <c r="BA497" s="690"/>
      <c r="BB497" s="667"/>
      <c r="BC497" s="668"/>
      <c r="BD497" s="669"/>
      <c r="BE497" s="673"/>
      <c r="BF497" s="674"/>
      <c r="BG497" s="674"/>
      <c r="BH497" s="674"/>
      <c r="BI497" s="674"/>
      <c r="BJ497" s="674"/>
      <c r="BK497" s="674"/>
      <c r="BL497" s="675"/>
    </row>
    <row r="498" spans="1:64" ht="15.95" customHeight="1" thickBot="1">
      <c r="A498" s="134"/>
      <c r="B498" s="134"/>
      <c r="C498" s="707"/>
      <c r="D498" s="708"/>
      <c r="E498" s="715"/>
      <c r="F498" s="716"/>
      <c r="G498" s="716"/>
      <c r="H498" s="716"/>
      <c r="I498" s="716"/>
      <c r="J498" s="716"/>
      <c r="K498" s="716"/>
      <c r="L498" s="717"/>
      <c r="M498" s="682"/>
      <c r="N498" s="683"/>
      <c r="O498" s="683"/>
      <c r="P498" s="683"/>
      <c r="Q498" s="683"/>
      <c r="R498" s="683"/>
      <c r="S498" s="683"/>
      <c r="T498" s="683"/>
      <c r="U498" s="683"/>
      <c r="V498" s="683"/>
      <c r="W498" s="683"/>
      <c r="X498" s="684"/>
      <c r="Y498" s="691"/>
      <c r="Z498" s="692"/>
      <c r="AA498" s="692"/>
      <c r="AB498" s="692"/>
      <c r="AC498" s="692"/>
      <c r="AD498" s="692"/>
      <c r="AE498" s="692"/>
      <c r="AF498" s="693"/>
      <c r="AG498" s="694" t="str">
        <f t="shared" si="12"/>
        <v/>
      </c>
      <c r="AH498" s="695"/>
      <c r="AI498" s="695"/>
      <c r="AJ498" s="696"/>
      <c r="AK498" s="697"/>
      <c r="AL498" s="698"/>
      <c r="AM498" s="698"/>
      <c r="AN498" s="698"/>
      <c r="AO498" s="698"/>
      <c r="AP498" s="698"/>
      <c r="AQ498" s="698"/>
      <c r="AR498" s="698"/>
      <c r="AS498" s="698"/>
      <c r="AT498" s="698"/>
      <c r="AU498" s="698"/>
      <c r="AV498" s="698"/>
      <c r="AW498" s="698"/>
      <c r="AX498" s="698"/>
      <c r="AY498" s="698"/>
      <c r="AZ498" s="698"/>
      <c r="BA498" s="699"/>
      <c r="BB498" s="700"/>
      <c r="BC498" s="701"/>
      <c r="BD498" s="702"/>
      <c r="BE498" s="676"/>
      <c r="BF498" s="677"/>
      <c r="BG498" s="677"/>
      <c r="BH498" s="677"/>
      <c r="BI498" s="677"/>
      <c r="BJ498" s="677"/>
      <c r="BK498" s="677"/>
      <c r="BL498" s="678"/>
    </row>
    <row r="499" spans="1:64" ht="15.95" customHeight="1">
      <c r="A499" s="134"/>
      <c r="B499" s="137"/>
      <c r="C499" s="166"/>
      <c r="D499" s="245" t="str">
        <f>D444</f>
        <v>※年齢は、令和5年4月1日時点での年齢とする。</v>
      </c>
      <c r="E499" s="168"/>
      <c r="F499" s="168"/>
      <c r="G499" s="168"/>
      <c r="H499" s="168"/>
      <c r="I499" s="168"/>
      <c r="J499" s="168"/>
      <c r="K499" s="168"/>
      <c r="L499" s="168"/>
      <c r="M499" s="136"/>
      <c r="N499" s="136"/>
      <c r="O499" s="136"/>
      <c r="P499" s="136"/>
      <c r="Q499" s="136"/>
      <c r="R499" s="136"/>
      <c r="S499" s="163"/>
      <c r="T499" s="163"/>
      <c r="U499" s="163"/>
      <c r="V499" s="163"/>
      <c r="W499" s="163"/>
      <c r="X499" s="163"/>
      <c r="Y499" s="163"/>
      <c r="Z499" s="163"/>
      <c r="AA499" s="163"/>
      <c r="AB499" s="163"/>
      <c r="AC499" s="163"/>
      <c r="AD499" s="163"/>
      <c r="AE499" s="163"/>
      <c r="AF499" s="163"/>
      <c r="AG499" s="163"/>
      <c r="AH499" s="164"/>
      <c r="AI499" s="164"/>
      <c r="AJ499" s="168"/>
      <c r="AK499" s="168"/>
      <c r="AL499" s="168"/>
      <c r="AM499" s="168"/>
      <c r="AN499" s="168"/>
      <c r="AO499" s="168"/>
      <c r="AP499" s="168"/>
      <c r="AQ499" s="164"/>
      <c r="AR499" s="164"/>
      <c r="AS499" s="168"/>
      <c r="AT499" s="168"/>
      <c r="AU499" s="168"/>
      <c r="AV499" s="168"/>
      <c r="AW499" s="168"/>
      <c r="AX499" s="168"/>
      <c r="AY499" s="168"/>
      <c r="AZ499" s="182"/>
      <c r="BA499" s="182"/>
      <c r="BB499" s="182"/>
      <c r="BC499" s="182"/>
      <c r="BD499" s="182"/>
      <c r="BE499" s="168"/>
      <c r="BF499" s="168"/>
      <c r="BG499" s="168"/>
      <c r="BH499" s="168"/>
      <c r="BI499" s="168"/>
      <c r="BJ499" s="168"/>
      <c r="BK499" s="168"/>
      <c r="BL499" s="168"/>
    </row>
    <row r="500" spans="1:64" ht="15.95" customHeight="1">
      <c r="A500" s="134"/>
      <c r="B500" s="137"/>
      <c r="C500" s="166"/>
      <c r="D500" s="167"/>
      <c r="E500" s="168"/>
      <c r="F500" s="168"/>
      <c r="G500" s="168"/>
      <c r="H500" s="168"/>
      <c r="I500" s="168"/>
      <c r="J500" s="168"/>
      <c r="K500" s="168"/>
      <c r="L500" s="168"/>
      <c r="M500" s="136"/>
      <c r="N500" s="136"/>
      <c r="O500" s="136"/>
      <c r="P500" s="136"/>
      <c r="Q500" s="136"/>
      <c r="R500" s="136"/>
      <c r="S500" s="163"/>
      <c r="T500" s="163"/>
      <c r="U500" s="163"/>
      <c r="V500" s="163"/>
      <c r="W500" s="163"/>
      <c r="X500" s="163"/>
      <c r="Y500" s="163"/>
      <c r="Z500" s="163"/>
      <c r="AA500" s="163"/>
      <c r="AB500" s="163"/>
      <c r="AC500" s="163"/>
      <c r="AD500" s="163"/>
      <c r="AE500" s="163"/>
      <c r="AF500" s="163"/>
      <c r="AG500" s="163"/>
      <c r="AH500" s="164"/>
      <c r="AI500" s="164"/>
      <c r="AJ500" s="168"/>
      <c r="AK500" s="168"/>
      <c r="AL500" s="168"/>
      <c r="AM500" s="168"/>
      <c r="AN500" s="168"/>
      <c r="AO500" s="168"/>
      <c r="AP500" s="168"/>
      <c r="AQ500" s="164"/>
      <c r="AR500" s="164"/>
      <c r="AS500" s="168"/>
      <c r="AT500" s="168"/>
      <c r="AU500" s="168"/>
      <c r="AV500" s="168"/>
      <c r="AW500" s="168"/>
      <c r="AX500" s="168"/>
      <c r="AY500" s="168"/>
      <c r="AZ500" s="182"/>
      <c r="BA500" s="182"/>
      <c r="BB500" s="182"/>
      <c r="BC500" s="182"/>
      <c r="BD500" s="182"/>
      <c r="BE500" s="168"/>
      <c r="BF500" s="168"/>
      <c r="BG500" s="168"/>
      <c r="BH500" s="168"/>
      <c r="BI500" s="168"/>
      <c r="BJ500" s="168"/>
      <c r="BK500" s="168"/>
      <c r="BL500" s="168"/>
    </row>
    <row r="501" spans="1:64" ht="15.95" customHeight="1">
      <c r="A501" s="134"/>
      <c r="B501" s="137"/>
      <c r="C501" s="166"/>
      <c r="D501" s="167"/>
      <c r="E501" s="168"/>
      <c r="F501" s="168"/>
      <c r="G501" s="168"/>
      <c r="H501" s="168"/>
      <c r="I501" s="168"/>
      <c r="J501" s="168"/>
      <c r="K501" s="168"/>
      <c r="L501" s="168"/>
      <c r="M501" s="136"/>
      <c r="N501" s="136"/>
      <c r="O501" s="133"/>
      <c r="P501" s="133"/>
      <c r="Q501" s="133"/>
      <c r="R501" s="133"/>
      <c r="S501" s="163"/>
      <c r="T501" s="163"/>
      <c r="U501" s="163"/>
      <c r="V501" s="163"/>
      <c r="W501" s="163"/>
      <c r="X501" s="163"/>
      <c r="Y501" s="163"/>
      <c r="Z501" s="163"/>
      <c r="AA501" s="163"/>
      <c r="AB501" s="163"/>
      <c r="AC501" s="163"/>
      <c r="AD501" s="163"/>
      <c r="AE501" s="163"/>
      <c r="AF501" s="163"/>
      <c r="AG501" s="163"/>
      <c r="AH501" s="164"/>
      <c r="AI501" s="164"/>
      <c r="AJ501" s="168"/>
      <c r="AK501" s="168"/>
      <c r="AL501" s="168"/>
      <c r="AM501" s="168"/>
      <c r="AN501" s="168"/>
      <c r="AO501" s="168"/>
      <c r="AP501" s="168"/>
      <c r="AQ501" s="164"/>
      <c r="AR501" s="164"/>
      <c r="AS501" s="168"/>
      <c r="AT501" s="168"/>
      <c r="AU501" s="168"/>
      <c r="AV501" s="168"/>
      <c r="AW501" s="168"/>
      <c r="AX501" s="168"/>
      <c r="AY501" s="168"/>
      <c r="AZ501" s="182"/>
      <c r="BA501" s="182"/>
      <c r="BB501" s="182"/>
      <c r="BC501" s="182"/>
      <c r="BD501" s="182"/>
      <c r="BE501" s="168"/>
      <c r="BF501" s="168"/>
      <c r="BG501" s="168"/>
      <c r="BH501" s="168"/>
      <c r="BI501" s="168"/>
      <c r="BJ501" s="168"/>
      <c r="BK501" s="168"/>
      <c r="BL501" s="168"/>
    </row>
    <row r="502" spans="1:64" ht="15.95" customHeight="1">
      <c r="C502" s="192"/>
      <c r="D502" s="192"/>
      <c r="E502" s="193"/>
      <c r="F502" s="193"/>
      <c r="G502" s="193"/>
      <c r="H502" s="193"/>
      <c r="I502" s="193"/>
      <c r="J502" s="193"/>
      <c r="K502" s="193"/>
      <c r="L502" s="193"/>
      <c r="M502" s="193"/>
      <c r="N502" s="193"/>
      <c r="O502" s="193"/>
      <c r="P502" s="193"/>
      <c r="Q502" s="193"/>
      <c r="R502" s="193"/>
      <c r="S502" s="193"/>
      <c r="T502" s="193"/>
      <c r="U502" s="193"/>
      <c r="V502" s="193"/>
      <c r="W502" s="193"/>
      <c r="X502" s="193"/>
      <c r="Y502" s="193"/>
      <c r="Z502" s="193"/>
      <c r="AA502" s="193"/>
      <c r="AB502" s="193"/>
      <c r="AC502" s="193"/>
      <c r="AD502" s="193"/>
      <c r="AE502" s="193"/>
      <c r="AF502" s="193"/>
      <c r="AG502" s="193"/>
      <c r="AH502" s="193"/>
      <c r="AI502" s="193"/>
      <c r="AJ502" s="193"/>
      <c r="AK502" s="193"/>
      <c r="AL502" s="193"/>
      <c r="AM502" s="193"/>
      <c r="AN502" s="193"/>
      <c r="AO502" s="193"/>
      <c r="AP502" s="193"/>
      <c r="AQ502" s="193"/>
      <c r="AR502" s="193"/>
      <c r="AS502" s="193"/>
      <c r="AT502" s="193"/>
      <c r="AU502" s="193"/>
      <c r="AV502" s="193"/>
      <c r="AW502" s="193"/>
      <c r="AX502" s="193"/>
      <c r="AY502" s="193"/>
      <c r="AZ502" s="193"/>
      <c r="BA502" s="193"/>
      <c r="BB502" s="193"/>
      <c r="BC502" s="193"/>
      <c r="BD502" s="193"/>
      <c r="BE502" s="193"/>
      <c r="BF502" s="193"/>
      <c r="BG502" s="193"/>
      <c r="BH502" s="193"/>
      <c r="BI502" s="193"/>
      <c r="BJ502" s="193"/>
      <c r="BK502" s="193"/>
      <c r="BL502" s="193"/>
    </row>
    <row r="503" spans="1:64" ht="15.95" customHeight="1">
      <c r="A503" s="117" t="s">
        <v>230</v>
      </c>
      <c r="B503" s="117"/>
      <c r="C503" s="119"/>
      <c r="D503" s="119"/>
      <c r="E503" s="111"/>
      <c r="F503" s="111"/>
      <c r="G503" s="111"/>
      <c r="H503" s="111"/>
      <c r="I503" s="111"/>
      <c r="J503" s="111"/>
      <c r="K503" s="111"/>
      <c r="L503" s="111"/>
      <c r="M503" s="109"/>
      <c r="N503" s="109"/>
      <c r="O503" s="109"/>
      <c r="P503" s="109"/>
      <c r="Q503" s="109"/>
      <c r="R503" s="769" t="s">
        <v>231</v>
      </c>
      <c r="S503" s="770"/>
      <c r="T503" s="770"/>
      <c r="U503" s="770"/>
      <c r="V503" s="770"/>
      <c r="W503" s="770"/>
      <c r="X503" s="770"/>
      <c r="Y503" s="771"/>
      <c r="Z503" s="769">
        <f>Z1</f>
        <v>0</v>
      </c>
      <c r="AA503" s="770"/>
      <c r="AB503" s="770"/>
      <c r="AC503" s="770"/>
      <c r="AD503" s="770"/>
      <c r="AE503" s="770"/>
      <c r="AF503" s="770"/>
      <c r="AG503" s="771"/>
      <c r="AH503" s="112"/>
      <c r="AI503" s="112"/>
      <c r="AJ503" s="772" t="s">
        <v>232</v>
      </c>
      <c r="AK503" s="773"/>
      <c r="AL503" s="773"/>
      <c r="AM503" s="773"/>
      <c r="AN503" s="773"/>
      <c r="AO503" s="773"/>
      <c r="AP503" s="773"/>
      <c r="AQ503" s="774"/>
      <c r="AR503" s="775" t="str">
        <f>AS1</f>
        <v>霧島工務店株式会社</v>
      </c>
      <c r="AS503" s="776"/>
      <c r="AT503" s="776"/>
      <c r="AU503" s="776"/>
      <c r="AV503" s="776"/>
      <c r="AW503" s="776"/>
      <c r="AX503" s="776"/>
      <c r="AY503" s="776"/>
      <c r="AZ503" s="776"/>
      <c r="BA503" s="776"/>
      <c r="BB503" s="776"/>
      <c r="BC503" s="776"/>
      <c r="BD503" s="776"/>
      <c r="BE503" s="776"/>
      <c r="BF503" s="776"/>
      <c r="BG503" s="777"/>
      <c r="BH503" s="173"/>
      <c r="BI503" s="778" t="s">
        <v>484</v>
      </c>
      <c r="BJ503" s="778"/>
      <c r="BK503" s="778"/>
      <c r="BL503" s="778"/>
    </row>
    <row r="504" spans="1:64" ht="15.95" customHeight="1">
      <c r="A504" s="118"/>
      <c r="B504" s="118"/>
      <c r="C504" s="174"/>
      <c r="D504" s="174"/>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c r="BI504" s="120"/>
      <c r="BJ504" s="120"/>
      <c r="BK504" s="120"/>
      <c r="BL504" s="120"/>
    </row>
    <row r="505" spans="1:64" ht="15.95" customHeight="1">
      <c r="A505" s="122"/>
      <c r="B505" s="123"/>
      <c r="C505" s="779" t="s">
        <v>235</v>
      </c>
      <c r="D505" s="779"/>
      <c r="E505" s="779"/>
      <c r="F505" s="779"/>
      <c r="G505" s="779"/>
      <c r="H505" s="779"/>
      <c r="I505" s="779"/>
      <c r="J505" s="779"/>
      <c r="K505" s="779"/>
      <c r="L505" s="779"/>
      <c r="M505" s="779"/>
      <c r="N505" s="779"/>
      <c r="O505" s="779"/>
      <c r="P505" s="779"/>
      <c r="Q505" s="779"/>
      <c r="R505" s="779"/>
      <c r="S505" s="779"/>
      <c r="T505" s="779"/>
      <c r="U505" s="779"/>
      <c r="V505" s="779"/>
      <c r="W505" s="779"/>
      <c r="X505" s="779"/>
      <c r="Y505" s="779"/>
      <c r="Z505" s="779"/>
      <c r="AA505" s="779"/>
      <c r="AB505" s="779"/>
      <c r="AC505" s="779"/>
      <c r="AD505" s="779"/>
      <c r="AE505" s="779"/>
      <c r="AF505" s="779"/>
      <c r="AG505" s="779"/>
      <c r="AH505" s="779"/>
      <c r="AI505" s="779"/>
      <c r="AJ505" s="779"/>
      <c r="AK505" s="779"/>
      <c r="AL505" s="779"/>
      <c r="AM505" s="779"/>
      <c r="AN505" s="779"/>
      <c r="AO505" s="779"/>
      <c r="AP505" s="779"/>
      <c r="AQ505" s="779"/>
      <c r="AR505" s="779"/>
      <c r="AS505" s="779"/>
      <c r="AT505" s="779"/>
      <c r="AU505" s="779"/>
      <c r="AV505" s="779"/>
      <c r="AW505" s="779"/>
      <c r="AX505" s="779"/>
      <c r="AY505" s="779"/>
      <c r="AZ505" s="779"/>
      <c r="BA505" s="779"/>
      <c r="BB505" s="779"/>
      <c r="BC505" s="779"/>
      <c r="BD505" s="779"/>
      <c r="BE505" s="779"/>
      <c r="BF505" s="779"/>
      <c r="BG505" s="779"/>
      <c r="BH505" s="779"/>
      <c r="BI505" s="779"/>
      <c r="BJ505" s="779"/>
      <c r="BK505" s="779"/>
      <c r="BL505" s="779"/>
    </row>
    <row r="506" spans="1:64" ht="15.95" customHeight="1" thickBot="1">
      <c r="A506" s="122"/>
      <c r="B506" s="123"/>
      <c r="C506" s="176"/>
      <c r="D506" s="176"/>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7"/>
      <c r="AK506" s="177"/>
      <c r="AL506" s="177"/>
      <c r="AM506" s="177"/>
      <c r="AN506" s="177"/>
      <c r="AO506" s="177"/>
      <c r="AP506" s="177"/>
      <c r="AQ506" s="177"/>
      <c r="AR506" s="177"/>
      <c r="AS506" s="177"/>
      <c r="AT506" s="177"/>
      <c r="AU506" s="177"/>
      <c r="AV506" s="177"/>
      <c r="AW506" s="177"/>
      <c r="AX506" s="177"/>
      <c r="AY506" s="177"/>
      <c r="AZ506" s="177"/>
      <c r="BA506" s="177"/>
      <c r="BB506" s="177"/>
      <c r="BC506" s="177"/>
      <c r="BD506" s="177"/>
      <c r="BE506" s="177"/>
      <c r="BF506" s="177"/>
      <c r="BG506" s="177"/>
      <c r="BH506" s="177"/>
      <c r="BI506" s="177"/>
      <c r="BJ506" s="177"/>
      <c r="BK506" s="177"/>
      <c r="BL506" s="177"/>
    </row>
    <row r="507" spans="1:64" ht="15.95" customHeight="1">
      <c r="A507" s="134"/>
      <c r="B507" s="134"/>
      <c r="C507" s="751" t="s">
        <v>3</v>
      </c>
      <c r="D507" s="752"/>
      <c r="E507" s="755" t="s">
        <v>238</v>
      </c>
      <c r="F507" s="756"/>
      <c r="G507" s="756"/>
      <c r="H507" s="756"/>
      <c r="I507" s="756"/>
      <c r="J507" s="756"/>
      <c r="K507" s="756"/>
      <c r="L507" s="757"/>
      <c r="M507" s="761" t="s">
        <v>239</v>
      </c>
      <c r="N507" s="762"/>
      <c r="O507" s="762"/>
      <c r="P507" s="762"/>
      <c r="Q507" s="762"/>
      <c r="R507" s="762"/>
      <c r="S507" s="762"/>
      <c r="T507" s="762"/>
      <c r="U507" s="762"/>
      <c r="V507" s="762"/>
      <c r="W507" s="762"/>
      <c r="X507" s="763"/>
      <c r="Y507" s="761" t="s">
        <v>240</v>
      </c>
      <c r="Z507" s="762"/>
      <c r="AA507" s="762"/>
      <c r="AB507" s="762"/>
      <c r="AC507" s="762"/>
      <c r="AD507" s="762"/>
      <c r="AE507" s="762"/>
      <c r="AF507" s="763"/>
      <c r="AG507" s="745" t="s">
        <v>241</v>
      </c>
      <c r="AH507" s="746"/>
      <c r="AI507" s="746"/>
      <c r="AJ507" s="767"/>
      <c r="AK507" s="745" t="s">
        <v>242</v>
      </c>
      <c r="AL507" s="746"/>
      <c r="AM507" s="746"/>
      <c r="AN507" s="746"/>
      <c r="AO507" s="746"/>
      <c r="AP507" s="746"/>
      <c r="AQ507" s="746"/>
      <c r="AR507" s="746"/>
      <c r="AS507" s="746"/>
      <c r="AT507" s="746"/>
      <c r="AU507" s="746"/>
      <c r="AV507" s="746"/>
      <c r="AW507" s="746"/>
      <c r="AX507" s="746"/>
      <c r="AY507" s="746"/>
      <c r="AZ507" s="746"/>
      <c r="BA507" s="767"/>
      <c r="BB507" s="739" t="s">
        <v>243</v>
      </c>
      <c r="BC507" s="740"/>
      <c r="BD507" s="741"/>
      <c r="BE507" s="745" t="s">
        <v>305</v>
      </c>
      <c r="BF507" s="746"/>
      <c r="BG507" s="746"/>
      <c r="BH507" s="746"/>
      <c r="BI507" s="746"/>
      <c r="BJ507" s="746"/>
      <c r="BK507" s="746"/>
      <c r="BL507" s="747"/>
    </row>
    <row r="508" spans="1:64" ht="15.95" customHeight="1">
      <c r="A508" s="134"/>
      <c r="B508" s="134"/>
      <c r="C508" s="753"/>
      <c r="D508" s="754"/>
      <c r="E508" s="758"/>
      <c r="F508" s="759"/>
      <c r="G508" s="759"/>
      <c r="H508" s="759"/>
      <c r="I508" s="759"/>
      <c r="J508" s="759"/>
      <c r="K508" s="759"/>
      <c r="L508" s="760"/>
      <c r="M508" s="764"/>
      <c r="N508" s="765"/>
      <c r="O508" s="765"/>
      <c r="P508" s="765"/>
      <c r="Q508" s="765"/>
      <c r="R508" s="765"/>
      <c r="S508" s="765"/>
      <c r="T508" s="765"/>
      <c r="U508" s="765"/>
      <c r="V508" s="765"/>
      <c r="W508" s="765"/>
      <c r="X508" s="766"/>
      <c r="Y508" s="764"/>
      <c r="Z508" s="765"/>
      <c r="AA508" s="765"/>
      <c r="AB508" s="765"/>
      <c r="AC508" s="765"/>
      <c r="AD508" s="765"/>
      <c r="AE508" s="765"/>
      <c r="AF508" s="766"/>
      <c r="AG508" s="748"/>
      <c r="AH508" s="749"/>
      <c r="AI508" s="749"/>
      <c r="AJ508" s="768"/>
      <c r="AK508" s="748"/>
      <c r="AL508" s="749"/>
      <c r="AM508" s="749"/>
      <c r="AN508" s="749"/>
      <c r="AO508" s="749"/>
      <c r="AP508" s="749"/>
      <c r="AQ508" s="749"/>
      <c r="AR508" s="749"/>
      <c r="AS508" s="749"/>
      <c r="AT508" s="749"/>
      <c r="AU508" s="749"/>
      <c r="AV508" s="749"/>
      <c r="AW508" s="749"/>
      <c r="AX508" s="749"/>
      <c r="AY508" s="749"/>
      <c r="AZ508" s="749"/>
      <c r="BA508" s="768"/>
      <c r="BB508" s="742"/>
      <c r="BC508" s="743"/>
      <c r="BD508" s="744"/>
      <c r="BE508" s="748"/>
      <c r="BF508" s="749"/>
      <c r="BG508" s="749"/>
      <c r="BH508" s="749"/>
      <c r="BI508" s="749"/>
      <c r="BJ508" s="749"/>
      <c r="BK508" s="749"/>
      <c r="BL508" s="750"/>
    </row>
    <row r="509" spans="1:64" ht="15.95" customHeight="1">
      <c r="A509" s="134"/>
      <c r="B509" s="134"/>
      <c r="C509" s="703" t="str">
        <f>IF(M509="","",COUNT($C$7:D508)+1)</f>
        <v/>
      </c>
      <c r="D509" s="704"/>
      <c r="E509" s="709"/>
      <c r="F509" s="710"/>
      <c r="G509" s="710"/>
      <c r="H509" s="710"/>
      <c r="I509" s="710"/>
      <c r="J509" s="710"/>
      <c r="K509" s="710"/>
      <c r="L509" s="711"/>
      <c r="M509" s="718"/>
      <c r="N509" s="719"/>
      <c r="O509" s="719"/>
      <c r="P509" s="719"/>
      <c r="Q509" s="719"/>
      <c r="R509" s="719"/>
      <c r="S509" s="719"/>
      <c r="T509" s="719"/>
      <c r="U509" s="719"/>
      <c r="V509" s="719"/>
      <c r="W509" s="719"/>
      <c r="X509" s="720"/>
      <c r="Y509" s="670"/>
      <c r="Z509" s="671"/>
      <c r="AA509" s="671"/>
      <c r="AB509" s="671"/>
      <c r="AC509" s="671"/>
      <c r="AD509" s="671"/>
      <c r="AE509" s="671"/>
      <c r="AF509" s="721"/>
      <c r="AG509" s="685" t="str">
        <f t="shared" ref="AG509:AG553" si="13">IF(OR(ISNA(VLOOKUP(AK509,$BQ$42:$BR$223,2,FALSE)),AK509=0,AK509="",AK509="",AK509=" ",AK509="　"),"",VLOOKUP(AK509,$BQ$42:$BR$223,2,FALSE))</f>
        <v/>
      </c>
      <c r="AH509" s="686"/>
      <c r="AI509" s="686"/>
      <c r="AJ509" s="687"/>
      <c r="AK509" s="688"/>
      <c r="AL509" s="689"/>
      <c r="AM509" s="689"/>
      <c r="AN509" s="689"/>
      <c r="AO509" s="689"/>
      <c r="AP509" s="689"/>
      <c r="AQ509" s="689"/>
      <c r="AR509" s="689"/>
      <c r="AS509" s="689"/>
      <c r="AT509" s="689"/>
      <c r="AU509" s="689"/>
      <c r="AV509" s="689"/>
      <c r="AW509" s="689"/>
      <c r="AX509" s="689"/>
      <c r="AY509" s="689"/>
      <c r="AZ509" s="689"/>
      <c r="BA509" s="690"/>
      <c r="BB509" s="667"/>
      <c r="BC509" s="668"/>
      <c r="BD509" s="669"/>
      <c r="BE509" s="670"/>
      <c r="BF509" s="671"/>
      <c r="BG509" s="671"/>
      <c r="BH509" s="671"/>
      <c r="BI509" s="671"/>
      <c r="BJ509" s="671"/>
      <c r="BK509" s="671"/>
      <c r="BL509" s="672"/>
    </row>
    <row r="510" spans="1:64" ht="15.95" customHeight="1">
      <c r="A510" s="134"/>
      <c r="B510" s="134"/>
      <c r="C510" s="705"/>
      <c r="D510" s="706"/>
      <c r="E510" s="712"/>
      <c r="F510" s="713"/>
      <c r="G510" s="713"/>
      <c r="H510" s="713"/>
      <c r="I510" s="713"/>
      <c r="J510" s="713"/>
      <c r="K510" s="713"/>
      <c r="L510" s="714"/>
      <c r="M510" s="679"/>
      <c r="N510" s="680"/>
      <c r="O510" s="680"/>
      <c r="P510" s="680"/>
      <c r="Q510" s="680"/>
      <c r="R510" s="680"/>
      <c r="S510" s="680"/>
      <c r="T510" s="680"/>
      <c r="U510" s="680"/>
      <c r="V510" s="680"/>
      <c r="W510" s="680"/>
      <c r="X510" s="681"/>
      <c r="Y510" s="722"/>
      <c r="Z510" s="723"/>
      <c r="AA510" s="723"/>
      <c r="AB510" s="723"/>
      <c r="AC510" s="723"/>
      <c r="AD510" s="723"/>
      <c r="AE510" s="723"/>
      <c r="AF510" s="724"/>
      <c r="AG510" s="685" t="str">
        <f t="shared" si="13"/>
        <v/>
      </c>
      <c r="AH510" s="686"/>
      <c r="AI510" s="686"/>
      <c r="AJ510" s="687"/>
      <c r="AK510" s="688"/>
      <c r="AL510" s="689"/>
      <c r="AM510" s="689"/>
      <c r="AN510" s="689"/>
      <c r="AO510" s="689"/>
      <c r="AP510" s="689"/>
      <c r="AQ510" s="689"/>
      <c r="AR510" s="689"/>
      <c r="AS510" s="689"/>
      <c r="AT510" s="689"/>
      <c r="AU510" s="689"/>
      <c r="AV510" s="689"/>
      <c r="AW510" s="689"/>
      <c r="AX510" s="689"/>
      <c r="AY510" s="689"/>
      <c r="AZ510" s="689"/>
      <c r="BA510" s="690"/>
      <c r="BB510" s="667"/>
      <c r="BC510" s="668"/>
      <c r="BD510" s="669"/>
      <c r="BE510" s="673"/>
      <c r="BF510" s="674"/>
      <c r="BG510" s="674"/>
      <c r="BH510" s="674"/>
      <c r="BI510" s="674"/>
      <c r="BJ510" s="674"/>
      <c r="BK510" s="674"/>
      <c r="BL510" s="675"/>
    </row>
    <row r="511" spans="1:64" ht="15.95" customHeight="1">
      <c r="A511" s="134"/>
      <c r="B511" s="134"/>
      <c r="C511" s="734"/>
      <c r="D511" s="735"/>
      <c r="E511" s="736"/>
      <c r="F511" s="737"/>
      <c r="G511" s="737"/>
      <c r="H511" s="737"/>
      <c r="I511" s="737"/>
      <c r="J511" s="737"/>
      <c r="K511" s="737"/>
      <c r="L511" s="738"/>
      <c r="M511" s="728"/>
      <c r="N511" s="729"/>
      <c r="O511" s="729"/>
      <c r="P511" s="729"/>
      <c r="Q511" s="729"/>
      <c r="R511" s="729"/>
      <c r="S511" s="729"/>
      <c r="T511" s="729"/>
      <c r="U511" s="729"/>
      <c r="V511" s="729"/>
      <c r="W511" s="729"/>
      <c r="X511" s="730"/>
      <c r="Y511" s="731"/>
      <c r="Z511" s="732"/>
      <c r="AA511" s="732"/>
      <c r="AB511" s="732"/>
      <c r="AC511" s="732"/>
      <c r="AD511" s="732"/>
      <c r="AE511" s="732"/>
      <c r="AF511" s="733"/>
      <c r="AG511" s="685" t="str">
        <f t="shared" si="13"/>
        <v/>
      </c>
      <c r="AH511" s="686"/>
      <c r="AI511" s="686"/>
      <c r="AJ511" s="687"/>
      <c r="AK511" s="688"/>
      <c r="AL511" s="689"/>
      <c r="AM511" s="689"/>
      <c r="AN511" s="689"/>
      <c r="AO511" s="689"/>
      <c r="AP511" s="689"/>
      <c r="AQ511" s="689"/>
      <c r="AR511" s="689"/>
      <c r="AS511" s="689"/>
      <c r="AT511" s="689"/>
      <c r="AU511" s="689"/>
      <c r="AV511" s="689"/>
      <c r="AW511" s="689"/>
      <c r="AX511" s="689"/>
      <c r="AY511" s="689"/>
      <c r="AZ511" s="689"/>
      <c r="BA511" s="690"/>
      <c r="BB511" s="667"/>
      <c r="BC511" s="668"/>
      <c r="BD511" s="669"/>
      <c r="BE511" s="725"/>
      <c r="BF511" s="726"/>
      <c r="BG511" s="726"/>
      <c r="BH511" s="726"/>
      <c r="BI511" s="726"/>
      <c r="BJ511" s="726"/>
      <c r="BK511" s="726"/>
      <c r="BL511" s="727"/>
    </row>
    <row r="512" spans="1:64" ht="15.95" customHeight="1">
      <c r="A512" s="134"/>
      <c r="B512" s="134"/>
      <c r="C512" s="703" t="str">
        <f>IF(M512="","",COUNT($C$7:D511)+1)</f>
        <v/>
      </c>
      <c r="D512" s="704"/>
      <c r="E512" s="709"/>
      <c r="F512" s="710"/>
      <c r="G512" s="710"/>
      <c r="H512" s="710"/>
      <c r="I512" s="710"/>
      <c r="J512" s="710"/>
      <c r="K512" s="710"/>
      <c r="L512" s="711"/>
      <c r="M512" s="718"/>
      <c r="N512" s="719"/>
      <c r="O512" s="719"/>
      <c r="P512" s="719"/>
      <c r="Q512" s="719"/>
      <c r="R512" s="719"/>
      <c r="S512" s="719"/>
      <c r="T512" s="719"/>
      <c r="U512" s="719"/>
      <c r="V512" s="719"/>
      <c r="W512" s="719"/>
      <c r="X512" s="720"/>
      <c r="Y512" s="670"/>
      <c r="Z512" s="671"/>
      <c r="AA512" s="671"/>
      <c r="AB512" s="671"/>
      <c r="AC512" s="671"/>
      <c r="AD512" s="671"/>
      <c r="AE512" s="671"/>
      <c r="AF512" s="721"/>
      <c r="AG512" s="685" t="str">
        <f t="shared" si="13"/>
        <v/>
      </c>
      <c r="AH512" s="686"/>
      <c r="AI512" s="686"/>
      <c r="AJ512" s="687"/>
      <c r="AK512" s="688"/>
      <c r="AL512" s="689"/>
      <c r="AM512" s="689"/>
      <c r="AN512" s="689"/>
      <c r="AO512" s="689"/>
      <c r="AP512" s="689"/>
      <c r="AQ512" s="689"/>
      <c r="AR512" s="689"/>
      <c r="AS512" s="689"/>
      <c r="AT512" s="689"/>
      <c r="AU512" s="689"/>
      <c r="AV512" s="689"/>
      <c r="AW512" s="689"/>
      <c r="AX512" s="689"/>
      <c r="AY512" s="689"/>
      <c r="AZ512" s="689"/>
      <c r="BA512" s="690"/>
      <c r="BB512" s="667"/>
      <c r="BC512" s="668"/>
      <c r="BD512" s="669"/>
      <c r="BE512" s="670"/>
      <c r="BF512" s="671"/>
      <c r="BG512" s="671"/>
      <c r="BH512" s="671"/>
      <c r="BI512" s="671"/>
      <c r="BJ512" s="671"/>
      <c r="BK512" s="671"/>
      <c r="BL512" s="672"/>
    </row>
    <row r="513" spans="1:64" ht="15.95" customHeight="1">
      <c r="A513" s="134"/>
      <c r="B513" s="134"/>
      <c r="C513" s="705"/>
      <c r="D513" s="706"/>
      <c r="E513" s="712"/>
      <c r="F513" s="713"/>
      <c r="G513" s="713"/>
      <c r="H513" s="713"/>
      <c r="I513" s="713"/>
      <c r="J513" s="713"/>
      <c r="K513" s="713"/>
      <c r="L513" s="714"/>
      <c r="M513" s="679"/>
      <c r="N513" s="680"/>
      <c r="O513" s="680"/>
      <c r="P513" s="680"/>
      <c r="Q513" s="680"/>
      <c r="R513" s="680"/>
      <c r="S513" s="680"/>
      <c r="T513" s="680"/>
      <c r="U513" s="680"/>
      <c r="V513" s="680"/>
      <c r="W513" s="680"/>
      <c r="X513" s="681"/>
      <c r="Y513" s="722"/>
      <c r="Z513" s="723"/>
      <c r="AA513" s="723"/>
      <c r="AB513" s="723"/>
      <c r="AC513" s="723"/>
      <c r="AD513" s="723"/>
      <c r="AE513" s="723"/>
      <c r="AF513" s="724"/>
      <c r="AG513" s="685" t="str">
        <f t="shared" si="13"/>
        <v/>
      </c>
      <c r="AH513" s="686"/>
      <c r="AI513" s="686"/>
      <c r="AJ513" s="687"/>
      <c r="AK513" s="688"/>
      <c r="AL513" s="689"/>
      <c r="AM513" s="689"/>
      <c r="AN513" s="689"/>
      <c r="AO513" s="689"/>
      <c r="AP513" s="689"/>
      <c r="AQ513" s="689"/>
      <c r="AR513" s="689"/>
      <c r="AS513" s="689"/>
      <c r="AT513" s="689"/>
      <c r="AU513" s="689"/>
      <c r="AV513" s="689"/>
      <c r="AW513" s="689"/>
      <c r="AX513" s="689"/>
      <c r="AY513" s="689"/>
      <c r="AZ513" s="689"/>
      <c r="BA513" s="690"/>
      <c r="BB513" s="667"/>
      <c r="BC513" s="668"/>
      <c r="BD513" s="669"/>
      <c r="BE513" s="673"/>
      <c r="BF513" s="674"/>
      <c r="BG513" s="674"/>
      <c r="BH513" s="674"/>
      <c r="BI513" s="674"/>
      <c r="BJ513" s="674"/>
      <c r="BK513" s="674"/>
      <c r="BL513" s="675"/>
    </row>
    <row r="514" spans="1:64" ht="15.95" customHeight="1">
      <c r="A514" s="134"/>
      <c r="B514" s="134"/>
      <c r="C514" s="734"/>
      <c r="D514" s="735"/>
      <c r="E514" s="736"/>
      <c r="F514" s="737"/>
      <c r="G514" s="737"/>
      <c r="H514" s="737"/>
      <c r="I514" s="737"/>
      <c r="J514" s="737"/>
      <c r="K514" s="737"/>
      <c r="L514" s="738"/>
      <c r="M514" s="728"/>
      <c r="N514" s="729"/>
      <c r="O514" s="729"/>
      <c r="P514" s="729"/>
      <c r="Q514" s="729"/>
      <c r="R514" s="729"/>
      <c r="S514" s="729"/>
      <c r="T514" s="729"/>
      <c r="U514" s="729"/>
      <c r="V514" s="729"/>
      <c r="W514" s="729"/>
      <c r="X514" s="730"/>
      <c r="Y514" s="731"/>
      <c r="Z514" s="732"/>
      <c r="AA514" s="732"/>
      <c r="AB514" s="732"/>
      <c r="AC514" s="732"/>
      <c r="AD514" s="732"/>
      <c r="AE514" s="732"/>
      <c r="AF514" s="733"/>
      <c r="AG514" s="685" t="str">
        <f t="shared" si="13"/>
        <v/>
      </c>
      <c r="AH514" s="686"/>
      <c r="AI514" s="686"/>
      <c r="AJ514" s="687"/>
      <c r="AK514" s="688"/>
      <c r="AL514" s="689"/>
      <c r="AM514" s="689"/>
      <c r="AN514" s="689"/>
      <c r="AO514" s="689"/>
      <c r="AP514" s="689"/>
      <c r="AQ514" s="689"/>
      <c r="AR514" s="689"/>
      <c r="AS514" s="689"/>
      <c r="AT514" s="689"/>
      <c r="AU514" s="689"/>
      <c r="AV514" s="689"/>
      <c r="AW514" s="689"/>
      <c r="AX514" s="689"/>
      <c r="AY514" s="689"/>
      <c r="AZ514" s="689"/>
      <c r="BA514" s="690"/>
      <c r="BB514" s="667"/>
      <c r="BC514" s="668"/>
      <c r="BD514" s="669"/>
      <c r="BE514" s="725"/>
      <c r="BF514" s="726"/>
      <c r="BG514" s="726"/>
      <c r="BH514" s="726"/>
      <c r="BI514" s="726"/>
      <c r="BJ514" s="726"/>
      <c r="BK514" s="726"/>
      <c r="BL514" s="727"/>
    </row>
    <row r="515" spans="1:64" ht="15.95" customHeight="1">
      <c r="A515" s="134"/>
      <c r="B515" s="134"/>
      <c r="C515" s="703" t="str">
        <f>IF(M515="","",COUNT($C$7:D514)+1)</f>
        <v/>
      </c>
      <c r="D515" s="704"/>
      <c r="E515" s="709"/>
      <c r="F515" s="710"/>
      <c r="G515" s="710"/>
      <c r="H515" s="710"/>
      <c r="I515" s="710"/>
      <c r="J515" s="710"/>
      <c r="K515" s="710"/>
      <c r="L515" s="711"/>
      <c r="M515" s="718"/>
      <c r="N515" s="719"/>
      <c r="O515" s="719"/>
      <c r="P515" s="719"/>
      <c r="Q515" s="719"/>
      <c r="R515" s="719"/>
      <c r="S515" s="719"/>
      <c r="T515" s="719"/>
      <c r="U515" s="719"/>
      <c r="V515" s="719"/>
      <c r="W515" s="719"/>
      <c r="X515" s="720"/>
      <c r="Y515" s="670"/>
      <c r="Z515" s="671"/>
      <c r="AA515" s="671"/>
      <c r="AB515" s="671"/>
      <c r="AC515" s="671"/>
      <c r="AD515" s="671"/>
      <c r="AE515" s="671"/>
      <c r="AF515" s="721"/>
      <c r="AG515" s="685" t="str">
        <f t="shared" si="13"/>
        <v/>
      </c>
      <c r="AH515" s="686"/>
      <c r="AI515" s="686"/>
      <c r="AJ515" s="687"/>
      <c r="AK515" s="688"/>
      <c r="AL515" s="689"/>
      <c r="AM515" s="689"/>
      <c r="AN515" s="689"/>
      <c r="AO515" s="689"/>
      <c r="AP515" s="689"/>
      <c r="AQ515" s="689"/>
      <c r="AR515" s="689"/>
      <c r="AS515" s="689"/>
      <c r="AT515" s="689"/>
      <c r="AU515" s="689"/>
      <c r="AV515" s="689"/>
      <c r="AW515" s="689"/>
      <c r="AX515" s="689"/>
      <c r="AY515" s="689"/>
      <c r="AZ515" s="689"/>
      <c r="BA515" s="690"/>
      <c r="BB515" s="667"/>
      <c r="BC515" s="668"/>
      <c r="BD515" s="669"/>
      <c r="BE515" s="670"/>
      <c r="BF515" s="671"/>
      <c r="BG515" s="671"/>
      <c r="BH515" s="671"/>
      <c r="BI515" s="671"/>
      <c r="BJ515" s="671"/>
      <c r="BK515" s="671"/>
      <c r="BL515" s="672"/>
    </row>
    <row r="516" spans="1:64" ht="15.95" customHeight="1">
      <c r="A516" s="134"/>
      <c r="B516" s="134"/>
      <c r="C516" s="705"/>
      <c r="D516" s="706"/>
      <c r="E516" s="712"/>
      <c r="F516" s="713"/>
      <c r="G516" s="713"/>
      <c r="H516" s="713"/>
      <c r="I516" s="713"/>
      <c r="J516" s="713"/>
      <c r="K516" s="713"/>
      <c r="L516" s="714"/>
      <c r="M516" s="679"/>
      <c r="N516" s="680"/>
      <c r="O516" s="680"/>
      <c r="P516" s="680"/>
      <c r="Q516" s="680"/>
      <c r="R516" s="680"/>
      <c r="S516" s="680"/>
      <c r="T516" s="680"/>
      <c r="U516" s="680"/>
      <c r="V516" s="680"/>
      <c r="W516" s="680"/>
      <c r="X516" s="681"/>
      <c r="Y516" s="722"/>
      <c r="Z516" s="723"/>
      <c r="AA516" s="723"/>
      <c r="AB516" s="723"/>
      <c r="AC516" s="723"/>
      <c r="AD516" s="723"/>
      <c r="AE516" s="723"/>
      <c r="AF516" s="724"/>
      <c r="AG516" s="685" t="str">
        <f t="shared" si="13"/>
        <v/>
      </c>
      <c r="AH516" s="686"/>
      <c r="AI516" s="686"/>
      <c r="AJ516" s="687"/>
      <c r="AK516" s="688"/>
      <c r="AL516" s="689"/>
      <c r="AM516" s="689"/>
      <c r="AN516" s="689"/>
      <c r="AO516" s="689"/>
      <c r="AP516" s="689"/>
      <c r="AQ516" s="689"/>
      <c r="AR516" s="689"/>
      <c r="AS516" s="689"/>
      <c r="AT516" s="689"/>
      <c r="AU516" s="689"/>
      <c r="AV516" s="689"/>
      <c r="AW516" s="689"/>
      <c r="AX516" s="689"/>
      <c r="AY516" s="689"/>
      <c r="AZ516" s="689"/>
      <c r="BA516" s="690"/>
      <c r="BB516" s="667"/>
      <c r="BC516" s="668"/>
      <c r="BD516" s="669"/>
      <c r="BE516" s="673"/>
      <c r="BF516" s="674"/>
      <c r="BG516" s="674"/>
      <c r="BH516" s="674"/>
      <c r="BI516" s="674"/>
      <c r="BJ516" s="674"/>
      <c r="BK516" s="674"/>
      <c r="BL516" s="675"/>
    </row>
    <row r="517" spans="1:64" ht="15.95" customHeight="1">
      <c r="A517" s="134"/>
      <c r="B517" s="134"/>
      <c r="C517" s="734"/>
      <c r="D517" s="735"/>
      <c r="E517" s="736"/>
      <c r="F517" s="737"/>
      <c r="G517" s="737"/>
      <c r="H517" s="737"/>
      <c r="I517" s="737"/>
      <c r="J517" s="737"/>
      <c r="K517" s="737"/>
      <c r="L517" s="738"/>
      <c r="M517" s="728"/>
      <c r="N517" s="729"/>
      <c r="O517" s="729"/>
      <c r="P517" s="729"/>
      <c r="Q517" s="729"/>
      <c r="R517" s="729"/>
      <c r="S517" s="729"/>
      <c r="T517" s="729"/>
      <c r="U517" s="729"/>
      <c r="V517" s="729"/>
      <c r="W517" s="729"/>
      <c r="X517" s="730"/>
      <c r="Y517" s="731"/>
      <c r="Z517" s="732"/>
      <c r="AA517" s="732"/>
      <c r="AB517" s="732"/>
      <c r="AC517" s="732"/>
      <c r="AD517" s="732"/>
      <c r="AE517" s="732"/>
      <c r="AF517" s="733"/>
      <c r="AG517" s="685" t="str">
        <f t="shared" si="13"/>
        <v/>
      </c>
      <c r="AH517" s="686"/>
      <c r="AI517" s="686"/>
      <c r="AJ517" s="687"/>
      <c r="AK517" s="688"/>
      <c r="AL517" s="689"/>
      <c r="AM517" s="689"/>
      <c r="AN517" s="689"/>
      <c r="AO517" s="689"/>
      <c r="AP517" s="689"/>
      <c r="AQ517" s="689"/>
      <c r="AR517" s="689"/>
      <c r="AS517" s="689"/>
      <c r="AT517" s="689"/>
      <c r="AU517" s="689"/>
      <c r="AV517" s="689"/>
      <c r="AW517" s="689"/>
      <c r="AX517" s="689"/>
      <c r="AY517" s="689"/>
      <c r="AZ517" s="689"/>
      <c r="BA517" s="690"/>
      <c r="BB517" s="667"/>
      <c r="BC517" s="668"/>
      <c r="BD517" s="669"/>
      <c r="BE517" s="725"/>
      <c r="BF517" s="726"/>
      <c r="BG517" s="726"/>
      <c r="BH517" s="726"/>
      <c r="BI517" s="726"/>
      <c r="BJ517" s="726"/>
      <c r="BK517" s="726"/>
      <c r="BL517" s="727"/>
    </row>
    <row r="518" spans="1:64" ht="15.95" customHeight="1">
      <c r="A518" s="134"/>
      <c r="B518" s="134"/>
      <c r="C518" s="703" t="str">
        <f>IF(M518="","",COUNT($C$7:D517)+1)</f>
        <v/>
      </c>
      <c r="D518" s="704"/>
      <c r="E518" s="709"/>
      <c r="F518" s="710"/>
      <c r="G518" s="710"/>
      <c r="H518" s="710"/>
      <c r="I518" s="710"/>
      <c r="J518" s="710"/>
      <c r="K518" s="710"/>
      <c r="L518" s="711"/>
      <c r="M518" s="718"/>
      <c r="N518" s="719"/>
      <c r="O518" s="719"/>
      <c r="P518" s="719"/>
      <c r="Q518" s="719"/>
      <c r="R518" s="719"/>
      <c r="S518" s="719"/>
      <c r="T518" s="719"/>
      <c r="U518" s="719"/>
      <c r="V518" s="719"/>
      <c r="W518" s="719"/>
      <c r="X518" s="720"/>
      <c r="Y518" s="670"/>
      <c r="Z518" s="671"/>
      <c r="AA518" s="671"/>
      <c r="AB518" s="671"/>
      <c r="AC518" s="671"/>
      <c r="AD518" s="671"/>
      <c r="AE518" s="671"/>
      <c r="AF518" s="721"/>
      <c r="AG518" s="685" t="str">
        <f t="shared" si="13"/>
        <v/>
      </c>
      <c r="AH518" s="686"/>
      <c r="AI518" s="686"/>
      <c r="AJ518" s="687"/>
      <c r="AK518" s="688"/>
      <c r="AL518" s="689"/>
      <c r="AM518" s="689"/>
      <c r="AN518" s="689"/>
      <c r="AO518" s="689"/>
      <c r="AP518" s="689"/>
      <c r="AQ518" s="689"/>
      <c r="AR518" s="689"/>
      <c r="AS518" s="689"/>
      <c r="AT518" s="689"/>
      <c r="AU518" s="689"/>
      <c r="AV518" s="689"/>
      <c r="AW518" s="689"/>
      <c r="AX518" s="689"/>
      <c r="AY518" s="689"/>
      <c r="AZ518" s="689"/>
      <c r="BA518" s="690"/>
      <c r="BB518" s="667"/>
      <c r="BC518" s="668"/>
      <c r="BD518" s="669"/>
      <c r="BE518" s="670"/>
      <c r="BF518" s="671"/>
      <c r="BG518" s="671"/>
      <c r="BH518" s="671"/>
      <c r="BI518" s="671"/>
      <c r="BJ518" s="671"/>
      <c r="BK518" s="671"/>
      <c r="BL518" s="672"/>
    </row>
    <row r="519" spans="1:64" ht="15.95" customHeight="1">
      <c r="A519" s="134"/>
      <c r="B519" s="134"/>
      <c r="C519" s="705"/>
      <c r="D519" s="706"/>
      <c r="E519" s="712"/>
      <c r="F519" s="713"/>
      <c r="G519" s="713"/>
      <c r="H519" s="713"/>
      <c r="I519" s="713"/>
      <c r="J519" s="713"/>
      <c r="K519" s="713"/>
      <c r="L519" s="714"/>
      <c r="M519" s="679"/>
      <c r="N519" s="680"/>
      <c r="O519" s="680"/>
      <c r="P519" s="680"/>
      <c r="Q519" s="680"/>
      <c r="R519" s="680"/>
      <c r="S519" s="680"/>
      <c r="T519" s="680"/>
      <c r="U519" s="680"/>
      <c r="V519" s="680"/>
      <c r="W519" s="680"/>
      <c r="X519" s="681"/>
      <c r="Y519" s="722"/>
      <c r="Z519" s="723"/>
      <c r="AA519" s="723"/>
      <c r="AB519" s="723"/>
      <c r="AC519" s="723"/>
      <c r="AD519" s="723"/>
      <c r="AE519" s="723"/>
      <c r="AF519" s="724"/>
      <c r="AG519" s="685" t="str">
        <f t="shared" si="13"/>
        <v/>
      </c>
      <c r="AH519" s="686"/>
      <c r="AI519" s="686"/>
      <c r="AJ519" s="687"/>
      <c r="AK519" s="688"/>
      <c r="AL519" s="689"/>
      <c r="AM519" s="689"/>
      <c r="AN519" s="689"/>
      <c r="AO519" s="689"/>
      <c r="AP519" s="689"/>
      <c r="AQ519" s="689"/>
      <c r="AR519" s="689"/>
      <c r="AS519" s="689"/>
      <c r="AT519" s="689"/>
      <c r="AU519" s="689"/>
      <c r="AV519" s="689"/>
      <c r="AW519" s="689"/>
      <c r="AX519" s="689"/>
      <c r="AY519" s="689"/>
      <c r="AZ519" s="689"/>
      <c r="BA519" s="690"/>
      <c r="BB519" s="667"/>
      <c r="BC519" s="668"/>
      <c r="BD519" s="669"/>
      <c r="BE519" s="673"/>
      <c r="BF519" s="674"/>
      <c r="BG519" s="674"/>
      <c r="BH519" s="674"/>
      <c r="BI519" s="674"/>
      <c r="BJ519" s="674"/>
      <c r="BK519" s="674"/>
      <c r="BL519" s="675"/>
    </row>
    <row r="520" spans="1:64" ht="15.95" customHeight="1">
      <c r="A520" s="134"/>
      <c r="B520" s="134"/>
      <c r="C520" s="734"/>
      <c r="D520" s="735"/>
      <c r="E520" s="736"/>
      <c r="F520" s="737"/>
      <c r="G520" s="737"/>
      <c r="H520" s="737"/>
      <c r="I520" s="737"/>
      <c r="J520" s="737"/>
      <c r="K520" s="737"/>
      <c r="L520" s="738"/>
      <c r="M520" s="728"/>
      <c r="N520" s="729"/>
      <c r="O520" s="729"/>
      <c r="P520" s="729"/>
      <c r="Q520" s="729"/>
      <c r="R520" s="729"/>
      <c r="S520" s="729"/>
      <c r="T520" s="729"/>
      <c r="U520" s="729"/>
      <c r="V520" s="729"/>
      <c r="W520" s="729"/>
      <c r="X520" s="730"/>
      <c r="Y520" s="731"/>
      <c r="Z520" s="732"/>
      <c r="AA520" s="732"/>
      <c r="AB520" s="732"/>
      <c r="AC520" s="732"/>
      <c r="AD520" s="732"/>
      <c r="AE520" s="732"/>
      <c r="AF520" s="733"/>
      <c r="AG520" s="685" t="str">
        <f t="shared" si="13"/>
        <v/>
      </c>
      <c r="AH520" s="686"/>
      <c r="AI520" s="686"/>
      <c r="AJ520" s="687"/>
      <c r="AK520" s="688"/>
      <c r="AL520" s="689"/>
      <c r="AM520" s="689"/>
      <c r="AN520" s="689"/>
      <c r="AO520" s="689"/>
      <c r="AP520" s="689"/>
      <c r="AQ520" s="689"/>
      <c r="AR520" s="689"/>
      <c r="AS520" s="689"/>
      <c r="AT520" s="689"/>
      <c r="AU520" s="689"/>
      <c r="AV520" s="689"/>
      <c r="AW520" s="689"/>
      <c r="AX520" s="689"/>
      <c r="AY520" s="689"/>
      <c r="AZ520" s="689"/>
      <c r="BA520" s="690"/>
      <c r="BB520" s="667"/>
      <c r="BC520" s="668"/>
      <c r="BD520" s="669"/>
      <c r="BE520" s="725"/>
      <c r="BF520" s="726"/>
      <c r="BG520" s="726"/>
      <c r="BH520" s="726"/>
      <c r="BI520" s="726"/>
      <c r="BJ520" s="726"/>
      <c r="BK520" s="726"/>
      <c r="BL520" s="727"/>
    </row>
    <row r="521" spans="1:64" ht="15.95" customHeight="1">
      <c r="A521" s="134"/>
      <c r="B521" s="134"/>
      <c r="C521" s="703" t="str">
        <f>IF(M521="","",COUNT($C$7:D520)+1)</f>
        <v/>
      </c>
      <c r="D521" s="704"/>
      <c r="E521" s="709"/>
      <c r="F521" s="710"/>
      <c r="G521" s="710"/>
      <c r="H521" s="710"/>
      <c r="I521" s="710"/>
      <c r="J521" s="710"/>
      <c r="K521" s="710"/>
      <c r="L521" s="711"/>
      <c r="M521" s="718"/>
      <c r="N521" s="719"/>
      <c r="O521" s="719"/>
      <c r="P521" s="719"/>
      <c r="Q521" s="719"/>
      <c r="R521" s="719"/>
      <c r="S521" s="719"/>
      <c r="T521" s="719"/>
      <c r="U521" s="719"/>
      <c r="V521" s="719"/>
      <c r="W521" s="719"/>
      <c r="X521" s="720"/>
      <c r="Y521" s="670"/>
      <c r="Z521" s="671"/>
      <c r="AA521" s="671"/>
      <c r="AB521" s="671"/>
      <c r="AC521" s="671"/>
      <c r="AD521" s="671"/>
      <c r="AE521" s="671"/>
      <c r="AF521" s="721"/>
      <c r="AG521" s="685" t="str">
        <f t="shared" si="13"/>
        <v/>
      </c>
      <c r="AH521" s="686"/>
      <c r="AI521" s="686"/>
      <c r="AJ521" s="687"/>
      <c r="AK521" s="688"/>
      <c r="AL521" s="689"/>
      <c r="AM521" s="689"/>
      <c r="AN521" s="689"/>
      <c r="AO521" s="689"/>
      <c r="AP521" s="689"/>
      <c r="AQ521" s="689"/>
      <c r="AR521" s="689"/>
      <c r="AS521" s="689"/>
      <c r="AT521" s="689"/>
      <c r="AU521" s="689"/>
      <c r="AV521" s="689"/>
      <c r="AW521" s="689"/>
      <c r="AX521" s="689"/>
      <c r="AY521" s="689"/>
      <c r="AZ521" s="689"/>
      <c r="BA521" s="690"/>
      <c r="BB521" s="667"/>
      <c r="BC521" s="668"/>
      <c r="BD521" s="669"/>
      <c r="BE521" s="670"/>
      <c r="BF521" s="671"/>
      <c r="BG521" s="671"/>
      <c r="BH521" s="671"/>
      <c r="BI521" s="671"/>
      <c r="BJ521" s="671"/>
      <c r="BK521" s="671"/>
      <c r="BL521" s="672"/>
    </row>
    <row r="522" spans="1:64" ht="15.95" customHeight="1">
      <c r="A522" s="134"/>
      <c r="B522" s="134"/>
      <c r="C522" s="705"/>
      <c r="D522" s="706"/>
      <c r="E522" s="712"/>
      <c r="F522" s="713"/>
      <c r="G522" s="713"/>
      <c r="H522" s="713"/>
      <c r="I522" s="713"/>
      <c r="J522" s="713"/>
      <c r="K522" s="713"/>
      <c r="L522" s="714"/>
      <c r="M522" s="679"/>
      <c r="N522" s="680"/>
      <c r="O522" s="680"/>
      <c r="P522" s="680"/>
      <c r="Q522" s="680"/>
      <c r="R522" s="680"/>
      <c r="S522" s="680"/>
      <c r="T522" s="680"/>
      <c r="U522" s="680"/>
      <c r="V522" s="680"/>
      <c r="W522" s="680"/>
      <c r="X522" s="681"/>
      <c r="Y522" s="722"/>
      <c r="Z522" s="723"/>
      <c r="AA522" s="723"/>
      <c r="AB522" s="723"/>
      <c r="AC522" s="723"/>
      <c r="AD522" s="723"/>
      <c r="AE522" s="723"/>
      <c r="AF522" s="724"/>
      <c r="AG522" s="685" t="str">
        <f t="shared" si="13"/>
        <v/>
      </c>
      <c r="AH522" s="686"/>
      <c r="AI522" s="686"/>
      <c r="AJ522" s="687"/>
      <c r="AK522" s="688"/>
      <c r="AL522" s="689"/>
      <c r="AM522" s="689"/>
      <c r="AN522" s="689"/>
      <c r="AO522" s="689"/>
      <c r="AP522" s="689"/>
      <c r="AQ522" s="689"/>
      <c r="AR522" s="689"/>
      <c r="AS522" s="689"/>
      <c r="AT522" s="689"/>
      <c r="AU522" s="689"/>
      <c r="AV522" s="689"/>
      <c r="AW522" s="689"/>
      <c r="AX522" s="689"/>
      <c r="AY522" s="689"/>
      <c r="AZ522" s="689"/>
      <c r="BA522" s="690"/>
      <c r="BB522" s="667"/>
      <c r="BC522" s="668"/>
      <c r="BD522" s="669"/>
      <c r="BE522" s="673"/>
      <c r="BF522" s="674"/>
      <c r="BG522" s="674"/>
      <c r="BH522" s="674"/>
      <c r="BI522" s="674"/>
      <c r="BJ522" s="674"/>
      <c r="BK522" s="674"/>
      <c r="BL522" s="675"/>
    </row>
    <row r="523" spans="1:64" ht="15.95" customHeight="1">
      <c r="A523" s="134"/>
      <c r="B523" s="134"/>
      <c r="C523" s="734"/>
      <c r="D523" s="735"/>
      <c r="E523" s="736"/>
      <c r="F523" s="737"/>
      <c r="G523" s="737"/>
      <c r="H523" s="737"/>
      <c r="I523" s="737"/>
      <c r="J523" s="737"/>
      <c r="K523" s="737"/>
      <c r="L523" s="738"/>
      <c r="M523" s="728"/>
      <c r="N523" s="729"/>
      <c r="O523" s="729"/>
      <c r="P523" s="729"/>
      <c r="Q523" s="729"/>
      <c r="R523" s="729"/>
      <c r="S523" s="729"/>
      <c r="T523" s="729"/>
      <c r="U523" s="729"/>
      <c r="V523" s="729"/>
      <c r="W523" s="729"/>
      <c r="X523" s="730"/>
      <c r="Y523" s="731"/>
      <c r="Z523" s="732"/>
      <c r="AA523" s="732"/>
      <c r="AB523" s="732"/>
      <c r="AC523" s="732"/>
      <c r="AD523" s="732"/>
      <c r="AE523" s="732"/>
      <c r="AF523" s="733"/>
      <c r="AG523" s="685" t="str">
        <f t="shared" si="13"/>
        <v/>
      </c>
      <c r="AH523" s="686"/>
      <c r="AI523" s="686"/>
      <c r="AJ523" s="687"/>
      <c r="AK523" s="688"/>
      <c r="AL523" s="689"/>
      <c r="AM523" s="689"/>
      <c r="AN523" s="689"/>
      <c r="AO523" s="689"/>
      <c r="AP523" s="689"/>
      <c r="AQ523" s="689"/>
      <c r="AR523" s="689"/>
      <c r="AS523" s="689"/>
      <c r="AT523" s="689"/>
      <c r="AU523" s="689"/>
      <c r="AV523" s="689"/>
      <c r="AW523" s="689"/>
      <c r="AX523" s="689"/>
      <c r="AY523" s="689"/>
      <c r="AZ523" s="689"/>
      <c r="BA523" s="690"/>
      <c r="BB523" s="667"/>
      <c r="BC523" s="668"/>
      <c r="BD523" s="669"/>
      <c r="BE523" s="725"/>
      <c r="BF523" s="726"/>
      <c r="BG523" s="726"/>
      <c r="BH523" s="726"/>
      <c r="BI523" s="726"/>
      <c r="BJ523" s="726"/>
      <c r="BK523" s="726"/>
      <c r="BL523" s="727"/>
    </row>
    <row r="524" spans="1:64" ht="15.95" customHeight="1">
      <c r="A524" s="134"/>
      <c r="B524" s="134"/>
      <c r="C524" s="703" t="str">
        <f>IF(M524="","",COUNT($C$7:D523)+1)</f>
        <v/>
      </c>
      <c r="D524" s="704"/>
      <c r="E524" s="709"/>
      <c r="F524" s="710"/>
      <c r="G524" s="710"/>
      <c r="H524" s="710"/>
      <c r="I524" s="710"/>
      <c r="J524" s="710"/>
      <c r="K524" s="710"/>
      <c r="L524" s="711"/>
      <c r="M524" s="718"/>
      <c r="N524" s="719"/>
      <c r="O524" s="719"/>
      <c r="P524" s="719"/>
      <c r="Q524" s="719"/>
      <c r="R524" s="719"/>
      <c r="S524" s="719"/>
      <c r="T524" s="719"/>
      <c r="U524" s="719"/>
      <c r="V524" s="719"/>
      <c r="W524" s="719"/>
      <c r="X524" s="720"/>
      <c r="Y524" s="670"/>
      <c r="Z524" s="671"/>
      <c r="AA524" s="671"/>
      <c r="AB524" s="671"/>
      <c r="AC524" s="671"/>
      <c r="AD524" s="671"/>
      <c r="AE524" s="671"/>
      <c r="AF524" s="721"/>
      <c r="AG524" s="685" t="str">
        <f t="shared" si="13"/>
        <v/>
      </c>
      <c r="AH524" s="686"/>
      <c r="AI524" s="686"/>
      <c r="AJ524" s="687"/>
      <c r="AK524" s="688"/>
      <c r="AL524" s="689"/>
      <c r="AM524" s="689"/>
      <c r="AN524" s="689"/>
      <c r="AO524" s="689"/>
      <c r="AP524" s="689"/>
      <c r="AQ524" s="689"/>
      <c r="AR524" s="689"/>
      <c r="AS524" s="689"/>
      <c r="AT524" s="689"/>
      <c r="AU524" s="689"/>
      <c r="AV524" s="689"/>
      <c r="AW524" s="689"/>
      <c r="AX524" s="689"/>
      <c r="AY524" s="689"/>
      <c r="AZ524" s="689"/>
      <c r="BA524" s="690"/>
      <c r="BB524" s="667"/>
      <c r="BC524" s="668"/>
      <c r="BD524" s="669"/>
      <c r="BE524" s="670"/>
      <c r="BF524" s="671"/>
      <c r="BG524" s="671"/>
      <c r="BH524" s="671"/>
      <c r="BI524" s="671"/>
      <c r="BJ524" s="671"/>
      <c r="BK524" s="671"/>
      <c r="BL524" s="672"/>
    </row>
    <row r="525" spans="1:64" ht="15.95" customHeight="1">
      <c r="A525" s="134"/>
      <c r="B525" s="134"/>
      <c r="C525" s="705"/>
      <c r="D525" s="706"/>
      <c r="E525" s="712"/>
      <c r="F525" s="713"/>
      <c r="G525" s="713"/>
      <c r="H525" s="713"/>
      <c r="I525" s="713"/>
      <c r="J525" s="713"/>
      <c r="K525" s="713"/>
      <c r="L525" s="714"/>
      <c r="M525" s="679"/>
      <c r="N525" s="680"/>
      <c r="O525" s="680"/>
      <c r="P525" s="680"/>
      <c r="Q525" s="680"/>
      <c r="R525" s="680"/>
      <c r="S525" s="680"/>
      <c r="T525" s="680"/>
      <c r="U525" s="680"/>
      <c r="V525" s="680"/>
      <c r="W525" s="680"/>
      <c r="X525" s="681"/>
      <c r="Y525" s="722"/>
      <c r="Z525" s="723"/>
      <c r="AA525" s="723"/>
      <c r="AB525" s="723"/>
      <c r="AC525" s="723"/>
      <c r="AD525" s="723"/>
      <c r="AE525" s="723"/>
      <c r="AF525" s="724"/>
      <c r="AG525" s="685" t="str">
        <f t="shared" si="13"/>
        <v/>
      </c>
      <c r="AH525" s="686"/>
      <c r="AI525" s="686"/>
      <c r="AJ525" s="687"/>
      <c r="AK525" s="688"/>
      <c r="AL525" s="689"/>
      <c r="AM525" s="689"/>
      <c r="AN525" s="689"/>
      <c r="AO525" s="689"/>
      <c r="AP525" s="689"/>
      <c r="AQ525" s="689"/>
      <c r="AR525" s="689"/>
      <c r="AS525" s="689"/>
      <c r="AT525" s="689"/>
      <c r="AU525" s="689"/>
      <c r="AV525" s="689"/>
      <c r="AW525" s="689"/>
      <c r="AX525" s="689"/>
      <c r="AY525" s="689"/>
      <c r="AZ525" s="689"/>
      <c r="BA525" s="690"/>
      <c r="BB525" s="667"/>
      <c r="BC525" s="668"/>
      <c r="BD525" s="669"/>
      <c r="BE525" s="673"/>
      <c r="BF525" s="674"/>
      <c r="BG525" s="674"/>
      <c r="BH525" s="674"/>
      <c r="BI525" s="674"/>
      <c r="BJ525" s="674"/>
      <c r="BK525" s="674"/>
      <c r="BL525" s="675"/>
    </row>
    <row r="526" spans="1:64" ht="15.95" customHeight="1">
      <c r="A526" s="134"/>
      <c r="B526" s="134"/>
      <c r="C526" s="734"/>
      <c r="D526" s="735"/>
      <c r="E526" s="736"/>
      <c r="F526" s="737"/>
      <c r="G526" s="737"/>
      <c r="H526" s="737"/>
      <c r="I526" s="737"/>
      <c r="J526" s="737"/>
      <c r="K526" s="737"/>
      <c r="L526" s="738"/>
      <c r="M526" s="728"/>
      <c r="N526" s="729"/>
      <c r="O526" s="729"/>
      <c r="P526" s="729"/>
      <c r="Q526" s="729"/>
      <c r="R526" s="729"/>
      <c r="S526" s="729"/>
      <c r="T526" s="729"/>
      <c r="U526" s="729"/>
      <c r="V526" s="729"/>
      <c r="W526" s="729"/>
      <c r="X526" s="730"/>
      <c r="Y526" s="731"/>
      <c r="Z526" s="732"/>
      <c r="AA526" s="732"/>
      <c r="AB526" s="732"/>
      <c r="AC526" s="732"/>
      <c r="AD526" s="732"/>
      <c r="AE526" s="732"/>
      <c r="AF526" s="733"/>
      <c r="AG526" s="685" t="str">
        <f t="shared" si="13"/>
        <v/>
      </c>
      <c r="AH526" s="686"/>
      <c r="AI526" s="686"/>
      <c r="AJ526" s="687"/>
      <c r="AK526" s="688"/>
      <c r="AL526" s="689"/>
      <c r="AM526" s="689"/>
      <c r="AN526" s="689"/>
      <c r="AO526" s="689"/>
      <c r="AP526" s="689"/>
      <c r="AQ526" s="689"/>
      <c r="AR526" s="689"/>
      <c r="AS526" s="689"/>
      <c r="AT526" s="689"/>
      <c r="AU526" s="689"/>
      <c r="AV526" s="689"/>
      <c r="AW526" s="689"/>
      <c r="AX526" s="689"/>
      <c r="AY526" s="689"/>
      <c r="AZ526" s="689"/>
      <c r="BA526" s="690"/>
      <c r="BB526" s="667"/>
      <c r="BC526" s="668"/>
      <c r="BD526" s="669"/>
      <c r="BE526" s="725"/>
      <c r="BF526" s="726"/>
      <c r="BG526" s="726"/>
      <c r="BH526" s="726"/>
      <c r="BI526" s="726"/>
      <c r="BJ526" s="726"/>
      <c r="BK526" s="726"/>
      <c r="BL526" s="727"/>
    </row>
    <row r="527" spans="1:64" ht="15.95" customHeight="1">
      <c r="A527" s="134"/>
      <c r="B527" s="134"/>
      <c r="C527" s="703" t="str">
        <f>IF(M527="","",COUNT($C$7:D526)+1)</f>
        <v/>
      </c>
      <c r="D527" s="704"/>
      <c r="E527" s="709"/>
      <c r="F527" s="710"/>
      <c r="G527" s="710"/>
      <c r="H527" s="710"/>
      <c r="I527" s="710"/>
      <c r="J527" s="710"/>
      <c r="K527" s="710"/>
      <c r="L527" s="711"/>
      <c r="M527" s="718"/>
      <c r="N527" s="719"/>
      <c r="O527" s="719"/>
      <c r="P527" s="719"/>
      <c r="Q527" s="719"/>
      <c r="R527" s="719"/>
      <c r="S527" s="719"/>
      <c r="T527" s="719"/>
      <c r="U527" s="719"/>
      <c r="V527" s="719"/>
      <c r="W527" s="719"/>
      <c r="X527" s="720"/>
      <c r="Y527" s="670"/>
      <c r="Z527" s="671"/>
      <c r="AA527" s="671"/>
      <c r="AB527" s="671"/>
      <c r="AC527" s="671"/>
      <c r="AD527" s="671"/>
      <c r="AE527" s="671"/>
      <c r="AF527" s="721"/>
      <c r="AG527" s="685" t="str">
        <f t="shared" si="13"/>
        <v/>
      </c>
      <c r="AH527" s="686"/>
      <c r="AI527" s="686"/>
      <c r="AJ527" s="687"/>
      <c r="AK527" s="688"/>
      <c r="AL527" s="689"/>
      <c r="AM527" s="689"/>
      <c r="AN527" s="689"/>
      <c r="AO527" s="689"/>
      <c r="AP527" s="689"/>
      <c r="AQ527" s="689"/>
      <c r="AR527" s="689"/>
      <c r="AS527" s="689"/>
      <c r="AT527" s="689"/>
      <c r="AU527" s="689"/>
      <c r="AV527" s="689"/>
      <c r="AW527" s="689"/>
      <c r="AX527" s="689"/>
      <c r="AY527" s="689"/>
      <c r="AZ527" s="689"/>
      <c r="BA527" s="690"/>
      <c r="BB527" s="667"/>
      <c r="BC527" s="668"/>
      <c r="BD527" s="669"/>
      <c r="BE527" s="670"/>
      <c r="BF527" s="671"/>
      <c r="BG527" s="671"/>
      <c r="BH527" s="671"/>
      <c r="BI527" s="671"/>
      <c r="BJ527" s="671"/>
      <c r="BK527" s="671"/>
      <c r="BL527" s="672"/>
    </row>
    <row r="528" spans="1:64" ht="15.95" customHeight="1">
      <c r="A528" s="134"/>
      <c r="B528" s="134"/>
      <c r="C528" s="705"/>
      <c r="D528" s="706"/>
      <c r="E528" s="712"/>
      <c r="F528" s="713"/>
      <c r="G528" s="713"/>
      <c r="H528" s="713"/>
      <c r="I528" s="713"/>
      <c r="J528" s="713"/>
      <c r="K528" s="713"/>
      <c r="L528" s="714"/>
      <c r="M528" s="679"/>
      <c r="N528" s="680"/>
      <c r="O528" s="680"/>
      <c r="P528" s="680"/>
      <c r="Q528" s="680"/>
      <c r="R528" s="680"/>
      <c r="S528" s="680"/>
      <c r="T528" s="680"/>
      <c r="U528" s="680"/>
      <c r="V528" s="680"/>
      <c r="W528" s="680"/>
      <c r="X528" s="681"/>
      <c r="Y528" s="722"/>
      <c r="Z528" s="723"/>
      <c r="AA528" s="723"/>
      <c r="AB528" s="723"/>
      <c r="AC528" s="723"/>
      <c r="AD528" s="723"/>
      <c r="AE528" s="723"/>
      <c r="AF528" s="724"/>
      <c r="AG528" s="685" t="str">
        <f t="shared" si="13"/>
        <v/>
      </c>
      <c r="AH528" s="686"/>
      <c r="AI528" s="686"/>
      <c r="AJ528" s="687"/>
      <c r="AK528" s="688"/>
      <c r="AL528" s="689"/>
      <c r="AM528" s="689"/>
      <c r="AN528" s="689"/>
      <c r="AO528" s="689"/>
      <c r="AP528" s="689"/>
      <c r="AQ528" s="689"/>
      <c r="AR528" s="689"/>
      <c r="AS528" s="689"/>
      <c r="AT528" s="689"/>
      <c r="AU528" s="689"/>
      <c r="AV528" s="689"/>
      <c r="AW528" s="689"/>
      <c r="AX528" s="689"/>
      <c r="AY528" s="689"/>
      <c r="AZ528" s="689"/>
      <c r="BA528" s="690"/>
      <c r="BB528" s="667"/>
      <c r="BC528" s="668"/>
      <c r="BD528" s="669"/>
      <c r="BE528" s="673"/>
      <c r="BF528" s="674"/>
      <c r="BG528" s="674"/>
      <c r="BH528" s="674"/>
      <c r="BI528" s="674"/>
      <c r="BJ528" s="674"/>
      <c r="BK528" s="674"/>
      <c r="BL528" s="675"/>
    </row>
    <row r="529" spans="1:64" ht="15.95" customHeight="1">
      <c r="A529" s="134"/>
      <c r="B529" s="134"/>
      <c r="C529" s="734"/>
      <c r="D529" s="735"/>
      <c r="E529" s="736"/>
      <c r="F529" s="737"/>
      <c r="G529" s="737"/>
      <c r="H529" s="737"/>
      <c r="I529" s="737"/>
      <c r="J529" s="737"/>
      <c r="K529" s="737"/>
      <c r="L529" s="738"/>
      <c r="M529" s="728"/>
      <c r="N529" s="729"/>
      <c r="O529" s="729"/>
      <c r="P529" s="729"/>
      <c r="Q529" s="729"/>
      <c r="R529" s="729"/>
      <c r="S529" s="729"/>
      <c r="T529" s="729"/>
      <c r="U529" s="729"/>
      <c r="V529" s="729"/>
      <c r="W529" s="729"/>
      <c r="X529" s="730"/>
      <c r="Y529" s="731"/>
      <c r="Z529" s="732"/>
      <c r="AA529" s="732"/>
      <c r="AB529" s="732"/>
      <c r="AC529" s="732"/>
      <c r="AD529" s="732"/>
      <c r="AE529" s="732"/>
      <c r="AF529" s="733"/>
      <c r="AG529" s="685" t="str">
        <f t="shared" si="13"/>
        <v/>
      </c>
      <c r="AH529" s="686"/>
      <c r="AI529" s="686"/>
      <c r="AJ529" s="687"/>
      <c r="AK529" s="688"/>
      <c r="AL529" s="689"/>
      <c r="AM529" s="689"/>
      <c r="AN529" s="689"/>
      <c r="AO529" s="689"/>
      <c r="AP529" s="689"/>
      <c r="AQ529" s="689"/>
      <c r="AR529" s="689"/>
      <c r="AS529" s="689"/>
      <c r="AT529" s="689"/>
      <c r="AU529" s="689"/>
      <c r="AV529" s="689"/>
      <c r="AW529" s="689"/>
      <c r="AX529" s="689"/>
      <c r="AY529" s="689"/>
      <c r="AZ529" s="689"/>
      <c r="BA529" s="690"/>
      <c r="BB529" s="667"/>
      <c r="BC529" s="668"/>
      <c r="BD529" s="669"/>
      <c r="BE529" s="725"/>
      <c r="BF529" s="726"/>
      <c r="BG529" s="726"/>
      <c r="BH529" s="726"/>
      <c r="BI529" s="726"/>
      <c r="BJ529" s="726"/>
      <c r="BK529" s="726"/>
      <c r="BL529" s="727"/>
    </row>
    <row r="530" spans="1:64" ht="15.95" customHeight="1">
      <c r="A530" s="134"/>
      <c r="B530" s="134"/>
      <c r="C530" s="703" t="str">
        <f>IF(M530="","",COUNT($C$7:D529)+1)</f>
        <v/>
      </c>
      <c r="D530" s="704"/>
      <c r="E530" s="709"/>
      <c r="F530" s="710"/>
      <c r="G530" s="710"/>
      <c r="H530" s="710"/>
      <c r="I530" s="710"/>
      <c r="J530" s="710"/>
      <c r="K530" s="710"/>
      <c r="L530" s="711"/>
      <c r="M530" s="718"/>
      <c r="N530" s="719"/>
      <c r="O530" s="719"/>
      <c r="P530" s="719"/>
      <c r="Q530" s="719"/>
      <c r="R530" s="719"/>
      <c r="S530" s="719"/>
      <c r="T530" s="719"/>
      <c r="U530" s="719"/>
      <c r="V530" s="719"/>
      <c r="W530" s="719"/>
      <c r="X530" s="720"/>
      <c r="Y530" s="670"/>
      <c r="Z530" s="671"/>
      <c r="AA530" s="671"/>
      <c r="AB530" s="671"/>
      <c r="AC530" s="671"/>
      <c r="AD530" s="671"/>
      <c r="AE530" s="671"/>
      <c r="AF530" s="721"/>
      <c r="AG530" s="685" t="str">
        <f t="shared" si="13"/>
        <v/>
      </c>
      <c r="AH530" s="686"/>
      <c r="AI530" s="686"/>
      <c r="AJ530" s="687"/>
      <c r="AK530" s="688"/>
      <c r="AL530" s="689"/>
      <c r="AM530" s="689"/>
      <c r="AN530" s="689"/>
      <c r="AO530" s="689"/>
      <c r="AP530" s="689"/>
      <c r="AQ530" s="689"/>
      <c r="AR530" s="689"/>
      <c r="AS530" s="689"/>
      <c r="AT530" s="689"/>
      <c r="AU530" s="689"/>
      <c r="AV530" s="689"/>
      <c r="AW530" s="689"/>
      <c r="AX530" s="689"/>
      <c r="AY530" s="689"/>
      <c r="AZ530" s="689"/>
      <c r="BA530" s="690"/>
      <c r="BB530" s="667"/>
      <c r="BC530" s="668"/>
      <c r="BD530" s="669"/>
      <c r="BE530" s="670"/>
      <c r="BF530" s="671"/>
      <c r="BG530" s="671"/>
      <c r="BH530" s="671"/>
      <c r="BI530" s="671"/>
      <c r="BJ530" s="671"/>
      <c r="BK530" s="671"/>
      <c r="BL530" s="672"/>
    </row>
    <row r="531" spans="1:64" ht="15.95" customHeight="1">
      <c r="A531" s="134"/>
      <c r="B531" s="134"/>
      <c r="C531" s="705"/>
      <c r="D531" s="706"/>
      <c r="E531" s="712"/>
      <c r="F531" s="713"/>
      <c r="G531" s="713"/>
      <c r="H531" s="713"/>
      <c r="I531" s="713"/>
      <c r="J531" s="713"/>
      <c r="K531" s="713"/>
      <c r="L531" s="714"/>
      <c r="M531" s="679"/>
      <c r="N531" s="680"/>
      <c r="O531" s="680"/>
      <c r="P531" s="680"/>
      <c r="Q531" s="680"/>
      <c r="R531" s="680"/>
      <c r="S531" s="680"/>
      <c r="T531" s="680"/>
      <c r="U531" s="680"/>
      <c r="V531" s="680"/>
      <c r="W531" s="680"/>
      <c r="X531" s="681"/>
      <c r="Y531" s="722"/>
      <c r="Z531" s="723"/>
      <c r="AA531" s="723"/>
      <c r="AB531" s="723"/>
      <c r="AC531" s="723"/>
      <c r="AD531" s="723"/>
      <c r="AE531" s="723"/>
      <c r="AF531" s="724"/>
      <c r="AG531" s="685" t="str">
        <f t="shared" si="13"/>
        <v/>
      </c>
      <c r="AH531" s="686"/>
      <c r="AI531" s="686"/>
      <c r="AJ531" s="687"/>
      <c r="AK531" s="688"/>
      <c r="AL531" s="689"/>
      <c r="AM531" s="689"/>
      <c r="AN531" s="689"/>
      <c r="AO531" s="689"/>
      <c r="AP531" s="689"/>
      <c r="AQ531" s="689"/>
      <c r="AR531" s="689"/>
      <c r="AS531" s="689"/>
      <c r="AT531" s="689"/>
      <c r="AU531" s="689"/>
      <c r="AV531" s="689"/>
      <c r="AW531" s="689"/>
      <c r="AX531" s="689"/>
      <c r="AY531" s="689"/>
      <c r="AZ531" s="689"/>
      <c r="BA531" s="690"/>
      <c r="BB531" s="667"/>
      <c r="BC531" s="668"/>
      <c r="BD531" s="669"/>
      <c r="BE531" s="673"/>
      <c r="BF531" s="674"/>
      <c r="BG531" s="674"/>
      <c r="BH531" s="674"/>
      <c r="BI531" s="674"/>
      <c r="BJ531" s="674"/>
      <c r="BK531" s="674"/>
      <c r="BL531" s="675"/>
    </row>
    <row r="532" spans="1:64" ht="15.95" customHeight="1">
      <c r="A532" s="134"/>
      <c r="B532" s="134"/>
      <c r="C532" s="734"/>
      <c r="D532" s="735"/>
      <c r="E532" s="736"/>
      <c r="F532" s="737"/>
      <c r="G532" s="737"/>
      <c r="H532" s="737"/>
      <c r="I532" s="737"/>
      <c r="J532" s="737"/>
      <c r="K532" s="737"/>
      <c r="L532" s="738"/>
      <c r="M532" s="728"/>
      <c r="N532" s="729"/>
      <c r="O532" s="729"/>
      <c r="P532" s="729"/>
      <c r="Q532" s="729"/>
      <c r="R532" s="729"/>
      <c r="S532" s="729"/>
      <c r="T532" s="729"/>
      <c r="U532" s="729"/>
      <c r="V532" s="729"/>
      <c r="W532" s="729"/>
      <c r="X532" s="730"/>
      <c r="Y532" s="731"/>
      <c r="Z532" s="732"/>
      <c r="AA532" s="732"/>
      <c r="AB532" s="732"/>
      <c r="AC532" s="732"/>
      <c r="AD532" s="732"/>
      <c r="AE532" s="732"/>
      <c r="AF532" s="733"/>
      <c r="AG532" s="685" t="str">
        <f t="shared" si="13"/>
        <v/>
      </c>
      <c r="AH532" s="686"/>
      <c r="AI532" s="686"/>
      <c r="AJ532" s="687"/>
      <c r="AK532" s="688"/>
      <c r="AL532" s="689"/>
      <c r="AM532" s="689"/>
      <c r="AN532" s="689"/>
      <c r="AO532" s="689"/>
      <c r="AP532" s="689"/>
      <c r="AQ532" s="689"/>
      <c r="AR532" s="689"/>
      <c r="AS532" s="689"/>
      <c r="AT532" s="689"/>
      <c r="AU532" s="689"/>
      <c r="AV532" s="689"/>
      <c r="AW532" s="689"/>
      <c r="AX532" s="689"/>
      <c r="AY532" s="689"/>
      <c r="AZ532" s="689"/>
      <c r="BA532" s="690"/>
      <c r="BB532" s="667"/>
      <c r="BC532" s="668"/>
      <c r="BD532" s="669"/>
      <c r="BE532" s="725"/>
      <c r="BF532" s="726"/>
      <c r="BG532" s="726"/>
      <c r="BH532" s="726"/>
      <c r="BI532" s="726"/>
      <c r="BJ532" s="726"/>
      <c r="BK532" s="726"/>
      <c r="BL532" s="727"/>
    </row>
    <row r="533" spans="1:64" ht="15.95" customHeight="1">
      <c r="A533" s="134"/>
      <c r="B533" s="134"/>
      <c r="C533" s="703" t="str">
        <f>IF(M533="","",COUNT($C$7:D532)+1)</f>
        <v/>
      </c>
      <c r="D533" s="704"/>
      <c r="E533" s="709"/>
      <c r="F533" s="710"/>
      <c r="G533" s="710"/>
      <c r="H533" s="710"/>
      <c r="I533" s="710"/>
      <c r="J533" s="710"/>
      <c r="K533" s="710"/>
      <c r="L533" s="711"/>
      <c r="M533" s="718"/>
      <c r="N533" s="719"/>
      <c r="O533" s="719"/>
      <c r="P533" s="719"/>
      <c r="Q533" s="719"/>
      <c r="R533" s="719"/>
      <c r="S533" s="719"/>
      <c r="T533" s="719"/>
      <c r="U533" s="719"/>
      <c r="V533" s="719"/>
      <c r="W533" s="719"/>
      <c r="X533" s="720"/>
      <c r="Y533" s="670"/>
      <c r="Z533" s="671"/>
      <c r="AA533" s="671"/>
      <c r="AB533" s="671"/>
      <c r="AC533" s="671"/>
      <c r="AD533" s="671"/>
      <c r="AE533" s="671"/>
      <c r="AF533" s="721"/>
      <c r="AG533" s="685" t="str">
        <f t="shared" si="13"/>
        <v/>
      </c>
      <c r="AH533" s="686"/>
      <c r="AI533" s="686"/>
      <c r="AJ533" s="687"/>
      <c r="AK533" s="688"/>
      <c r="AL533" s="689"/>
      <c r="AM533" s="689"/>
      <c r="AN533" s="689"/>
      <c r="AO533" s="689"/>
      <c r="AP533" s="689"/>
      <c r="AQ533" s="689"/>
      <c r="AR533" s="689"/>
      <c r="AS533" s="689"/>
      <c r="AT533" s="689"/>
      <c r="AU533" s="689"/>
      <c r="AV533" s="689"/>
      <c r="AW533" s="689"/>
      <c r="AX533" s="689"/>
      <c r="AY533" s="689"/>
      <c r="AZ533" s="689"/>
      <c r="BA533" s="690"/>
      <c r="BB533" s="667"/>
      <c r="BC533" s="668"/>
      <c r="BD533" s="669"/>
      <c r="BE533" s="670"/>
      <c r="BF533" s="671"/>
      <c r="BG533" s="671"/>
      <c r="BH533" s="671"/>
      <c r="BI533" s="671"/>
      <c r="BJ533" s="671"/>
      <c r="BK533" s="671"/>
      <c r="BL533" s="672"/>
    </row>
    <row r="534" spans="1:64" ht="15.95" customHeight="1">
      <c r="A534" s="134"/>
      <c r="B534" s="134"/>
      <c r="C534" s="705"/>
      <c r="D534" s="706"/>
      <c r="E534" s="712"/>
      <c r="F534" s="713"/>
      <c r="G534" s="713"/>
      <c r="H534" s="713"/>
      <c r="I534" s="713"/>
      <c r="J534" s="713"/>
      <c r="K534" s="713"/>
      <c r="L534" s="714"/>
      <c r="M534" s="679"/>
      <c r="N534" s="680"/>
      <c r="O534" s="680"/>
      <c r="P534" s="680"/>
      <c r="Q534" s="680"/>
      <c r="R534" s="680"/>
      <c r="S534" s="680"/>
      <c r="T534" s="680"/>
      <c r="U534" s="680"/>
      <c r="V534" s="680"/>
      <c r="W534" s="680"/>
      <c r="X534" s="681"/>
      <c r="Y534" s="722"/>
      <c r="Z534" s="723"/>
      <c r="AA534" s="723"/>
      <c r="AB534" s="723"/>
      <c r="AC534" s="723"/>
      <c r="AD534" s="723"/>
      <c r="AE534" s="723"/>
      <c r="AF534" s="724"/>
      <c r="AG534" s="685" t="str">
        <f t="shared" si="13"/>
        <v/>
      </c>
      <c r="AH534" s="686"/>
      <c r="AI534" s="686"/>
      <c r="AJ534" s="687"/>
      <c r="AK534" s="688"/>
      <c r="AL534" s="689"/>
      <c r="AM534" s="689"/>
      <c r="AN534" s="689"/>
      <c r="AO534" s="689"/>
      <c r="AP534" s="689"/>
      <c r="AQ534" s="689"/>
      <c r="AR534" s="689"/>
      <c r="AS534" s="689"/>
      <c r="AT534" s="689"/>
      <c r="AU534" s="689"/>
      <c r="AV534" s="689"/>
      <c r="AW534" s="689"/>
      <c r="AX534" s="689"/>
      <c r="AY534" s="689"/>
      <c r="AZ534" s="689"/>
      <c r="BA534" s="690"/>
      <c r="BB534" s="667"/>
      <c r="BC534" s="668"/>
      <c r="BD534" s="669"/>
      <c r="BE534" s="673"/>
      <c r="BF534" s="674"/>
      <c r="BG534" s="674"/>
      <c r="BH534" s="674"/>
      <c r="BI534" s="674"/>
      <c r="BJ534" s="674"/>
      <c r="BK534" s="674"/>
      <c r="BL534" s="675"/>
    </row>
    <row r="535" spans="1:64" ht="15.95" customHeight="1">
      <c r="A535" s="134"/>
      <c r="B535" s="134"/>
      <c r="C535" s="734"/>
      <c r="D535" s="735"/>
      <c r="E535" s="736"/>
      <c r="F535" s="737"/>
      <c r="G535" s="737"/>
      <c r="H535" s="737"/>
      <c r="I535" s="737"/>
      <c r="J535" s="737"/>
      <c r="K535" s="737"/>
      <c r="L535" s="738"/>
      <c r="M535" s="728"/>
      <c r="N535" s="729"/>
      <c r="O535" s="729"/>
      <c r="P535" s="729"/>
      <c r="Q535" s="729"/>
      <c r="R535" s="729"/>
      <c r="S535" s="729"/>
      <c r="T535" s="729"/>
      <c r="U535" s="729"/>
      <c r="V535" s="729"/>
      <c r="W535" s="729"/>
      <c r="X535" s="730"/>
      <c r="Y535" s="731"/>
      <c r="Z535" s="732"/>
      <c r="AA535" s="732"/>
      <c r="AB535" s="732"/>
      <c r="AC535" s="732"/>
      <c r="AD535" s="732"/>
      <c r="AE535" s="732"/>
      <c r="AF535" s="733"/>
      <c r="AG535" s="685" t="str">
        <f t="shared" si="13"/>
        <v/>
      </c>
      <c r="AH535" s="686"/>
      <c r="AI535" s="686"/>
      <c r="AJ535" s="687"/>
      <c r="AK535" s="688"/>
      <c r="AL535" s="689"/>
      <c r="AM535" s="689"/>
      <c r="AN535" s="689"/>
      <c r="AO535" s="689"/>
      <c r="AP535" s="689"/>
      <c r="AQ535" s="689"/>
      <c r="AR535" s="689"/>
      <c r="AS535" s="689"/>
      <c r="AT535" s="689"/>
      <c r="AU535" s="689"/>
      <c r="AV535" s="689"/>
      <c r="AW535" s="689"/>
      <c r="AX535" s="689"/>
      <c r="AY535" s="689"/>
      <c r="AZ535" s="689"/>
      <c r="BA535" s="690"/>
      <c r="BB535" s="667"/>
      <c r="BC535" s="668"/>
      <c r="BD535" s="669"/>
      <c r="BE535" s="725"/>
      <c r="BF535" s="726"/>
      <c r="BG535" s="726"/>
      <c r="BH535" s="726"/>
      <c r="BI535" s="726"/>
      <c r="BJ535" s="726"/>
      <c r="BK535" s="726"/>
      <c r="BL535" s="727"/>
    </row>
    <row r="536" spans="1:64" ht="15.95" customHeight="1">
      <c r="A536" s="134"/>
      <c r="B536" s="134"/>
      <c r="C536" s="703" t="str">
        <f>IF(M536="","",COUNT($C$7:D535)+1)</f>
        <v/>
      </c>
      <c r="D536" s="704"/>
      <c r="E536" s="709"/>
      <c r="F536" s="710"/>
      <c r="G536" s="710"/>
      <c r="H536" s="710"/>
      <c r="I536" s="710"/>
      <c r="J536" s="710"/>
      <c r="K536" s="710"/>
      <c r="L536" s="711"/>
      <c r="M536" s="718"/>
      <c r="N536" s="719"/>
      <c r="O536" s="719"/>
      <c r="P536" s="719"/>
      <c r="Q536" s="719"/>
      <c r="R536" s="719"/>
      <c r="S536" s="719"/>
      <c r="T536" s="719"/>
      <c r="U536" s="719"/>
      <c r="V536" s="719"/>
      <c r="W536" s="719"/>
      <c r="X536" s="720"/>
      <c r="Y536" s="670"/>
      <c r="Z536" s="671"/>
      <c r="AA536" s="671"/>
      <c r="AB536" s="671"/>
      <c r="AC536" s="671"/>
      <c r="AD536" s="671"/>
      <c r="AE536" s="671"/>
      <c r="AF536" s="721"/>
      <c r="AG536" s="685" t="str">
        <f t="shared" si="13"/>
        <v/>
      </c>
      <c r="AH536" s="686"/>
      <c r="AI536" s="686"/>
      <c r="AJ536" s="687"/>
      <c r="AK536" s="688"/>
      <c r="AL536" s="689"/>
      <c r="AM536" s="689"/>
      <c r="AN536" s="689"/>
      <c r="AO536" s="689"/>
      <c r="AP536" s="689"/>
      <c r="AQ536" s="689"/>
      <c r="AR536" s="689"/>
      <c r="AS536" s="689"/>
      <c r="AT536" s="689"/>
      <c r="AU536" s="689"/>
      <c r="AV536" s="689"/>
      <c r="AW536" s="689"/>
      <c r="AX536" s="689"/>
      <c r="AY536" s="689"/>
      <c r="AZ536" s="689"/>
      <c r="BA536" s="690"/>
      <c r="BB536" s="667"/>
      <c r="BC536" s="668"/>
      <c r="BD536" s="669"/>
      <c r="BE536" s="670"/>
      <c r="BF536" s="671"/>
      <c r="BG536" s="671"/>
      <c r="BH536" s="671"/>
      <c r="BI536" s="671"/>
      <c r="BJ536" s="671"/>
      <c r="BK536" s="671"/>
      <c r="BL536" s="672"/>
    </row>
    <row r="537" spans="1:64" ht="15.95" customHeight="1">
      <c r="A537" s="134"/>
      <c r="B537" s="134"/>
      <c r="C537" s="705"/>
      <c r="D537" s="706"/>
      <c r="E537" s="712"/>
      <c r="F537" s="713"/>
      <c r="G537" s="713"/>
      <c r="H537" s="713"/>
      <c r="I537" s="713"/>
      <c r="J537" s="713"/>
      <c r="K537" s="713"/>
      <c r="L537" s="714"/>
      <c r="M537" s="679"/>
      <c r="N537" s="680"/>
      <c r="O537" s="680"/>
      <c r="P537" s="680"/>
      <c r="Q537" s="680"/>
      <c r="R537" s="680"/>
      <c r="S537" s="680"/>
      <c r="T537" s="680"/>
      <c r="U537" s="680"/>
      <c r="V537" s="680"/>
      <c r="W537" s="680"/>
      <c r="X537" s="681"/>
      <c r="Y537" s="722"/>
      <c r="Z537" s="723"/>
      <c r="AA537" s="723"/>
      <c r="AB537" s="723"/>
      <c r="AC537" s="723"/>
      <c r="AD537" s="723"/>
      <c r="AE537" s="723"/>
      <c r="AF537" s="724"/>
      <c r="AG537" s="685" t="str">
        <f t="shared" si="13"/>
        <v/>
      </c>
      <c r="AH537" s="686"/>
      <c r="AI537" s="686"/>
      <c r="AJ537" s="687"/>
      <c r="AK537" s="688"/>
      <c r="AL537" s="689"/>
      <c r="AM537" s="689"/>
      <c r="AN537" s="689"/>
      <c r="AO537" s="689"/>
      <c r="AP537" s="689"/>
      <c r="AQ537" s="689"/>
      <c r="AR537" s="689"/>
      <c r="AS537" s="689"/>
      <c r="AT537" s="689"/>
      <c r="AU537" s="689"/>
      <c r="AV537" s="689"/>
      <c r="AW537" s="689"/>
      <c r="AX537" s="689"/>
      <c r="AY537" s="689"/>
      <c r="AZ537" s="689"/>
      <c r="BA537" s="690"/>
      <c r="BB537" s="667"/>
      <c r="BC537" s="668"/>
      <c r="BD537" s="669"/>
      <c r="BE537" s="673"/>
      <c r="BF537" s="674"/>
      <c r="BG537" s="674"/>
      <c r="BH537" s="674"/>
      <c r="BI537" s="674"/>
      <c r="BJ537" s="674"/>
      <c r="BK537" s="674"/>
      <c r="BL537" s="675"/>
    </row>
    <row r="538" spans="1:64" ht="15.95" customHeight="1">
      <c r="A538" s="134"/>
      <c r="B538" s="134"/>
      <c r="C538" s="734"/>
      <c r="D538" s="735"/>
      <c r="E538" s="736"/>
      <c r="F538" s="737"/>
      <c r="G538" s="737"/>
      <c r="H538" s="737"/>
      <c r="I538" s="737"/>
      <c r="J538" s="737"/>
      <c r="K538" s="737"/>
      <c r="L538" s="738"/>
      <c r="M538" s="728"/>
      <c r="N538" s="729"/>
      <c r="O538" s="729"/>
      <c r="P538" s="729"/>
      <c r="Q538" s="729"/>
      <c r="R538" s="729"/>
      <c r="S538" s="729"/>
      <c r="T538" s="729"/>
      <c r="U538" s="729"/>
      <c r="V538" s="729"/>
      <c r="W538" s="729"/>
      <c r="X538" s="730"/>
      <c r="Y538" s="731"/>
      <c r="Z538" s="732"/>
      <c r="AA538" s="732"/>
      <c r="AB538" s="732"/>
      <c r="AC538" s="732"/>
      <c r="AD538" s="732"/>
      <c r="AE538" s="732"/>
      <c r="AF538" s="733"/>
      <c r="AG538" s="685" t="str">
        <f t="shared" si="13"/>
        <v/>
      </c>
      <c r="AH538" s="686"/>
      <c r="AI538" s="686"/>
      <c r="AJ538" s="687"/>
      <c r="AK538" s="688"/>
      <c r="AL538" s="689"/>
      <c r="AM538" s="689"/>
      <c r="AN538" s="689"/>
      <c r="AO538" s="689"/>
      <c r="AP538" s="689"/>
      <c r="AQ538" s="689"/>
      <c r="AR538" s="689"/>
      <c r="AS538" s="689"/>
      <c r="AT538" s="689"/>
      <c r="AU538" s="689"/>
      <c r="AV538" s="689"/>
      <c r="AW538" s="689"/>
      <c r="AX538" s="689"/>
      <c r="AY538" s="689"/>
      <c r="AZ538" s="689"/>
      <c r="BA538" s="690"/>
      <c r="BB538" s="667"/>
      <c r="BC538" s="668"/>
      <c r="BD538" s="669"/>
      <c r="BE538" s="725"/>
      <c r="BF538" s="726"/>
      <c r="BG538" s="726"/>
      <c r="BH538" s="726"/>
      <c r="BI538" s="726"/>
      <c r="BJ538" s="726"/>
      <c r="BK538" s="726"/>
      <c r="BL538" s="727"/>
    </row>
    <row r="539" spans="1:64" ht="15.95" customHeight="1">
      <c r="A539" s="134"/>
      <c r="B539" s="134"/>
      <c r="C539" s="703" t="str">
        <f>IF(M539="","",COUNT($C$7:D538)+1)</f>
        <v/>
      </c>
      <c r="D539" s="704"/>
      <c r="E539" s="709"/>
      <c r="F539" s="710"/>
      <c r="G539" s="710"/>
      <c r="H539" s="710"/>
      <c r="I539" s="710"/>
      <c r="J539" s="710"/>
      <c r="K539" s="710"/>
      <c r="L539" s="711"/>
      <c r="M539" s="718"/>
      <c r="N539" s="719"/>
      <c r="O539" s="719"/>
      <c r="P539" s="719"/>
      <c r="Q539" s="719"/>
      <c r="R539" s="719"/>
      <c r="S539" s="719"/>
      <c r="T539" s="719"/>
      <c r="U539" s="719"/>
      <c r="V539" s="719"/>
      <c r="W539" s="719"/>
      <c r="X539" s="720"/>
      <c r="Y539" s="670"/>
      <c r="Z539" s="671"/>
      <c r="AA539" s="671"/>
      <c r="AB539" s="671"/>
      <c r="AC539" s="671"/>
      <c r="AD539" s="671"/>
      <c r="AE539" s="671"/>
      <c r="AF539" s="721"/>
      <c r="AG539" s="685" t="str">
        <f t="shared" si="13"/>
        <v/>
      </c>
      <c r="AH539" s="686"/>
      <c r="AI539" s="686"/>
      <c r="AJ539" s="687"/>
      <c r="AK539" s="688"/>
      <c r="AL539" s="689"/>
      <c r="AM539" s="689"/>
      <c r="AN539" s="689"/>
      <c r="AO539" s="689"/>
      <c r="AP539" s="689"/>
      <c r="AQ539" s="689"/>
      <c r="AR539" s="689"/>
      <c r="AS539" s="689"/>
      <c r="AT539" s="689"/>
      <c r="AU539" s="689"/>
      <c r="AV539" s="689"/>
      <c r="AW539" s="689"/>
      <c r="AX539" s="689"/>
      <c r="AY539" s="689"/>
      <c r="AZ539" s="689"/>
      <c r="BA539" s="690"/>
      <c r="BB539" s="667"/>
      <c r="BC539" s="668"/>
      <c r="BD539" s="669"/>
      <c r="BE539" s="670"/>
      <c r="BF539" s="671"/>
      <c r="BG539" s="671"/>
      <c r="BH539" s="671"/>
      <c r="BI539" s="671"/>
      <c r="BJ539" s="671"/>
      <c r="BK539" s="671"/>
      <c r="BL539" s="672"/>
    </row>
    <row r="540" spans="1:64" ht="15.95" customHeight="1">
      <c r="A540" s="134"/>
      <c r="B540" s="134"/>
      <c r="C540" s="705"/>
      <c r="D540" s="706"/>
      <c r="E540" s="712"/>
      <c r="F540" s="713"/>
      <c r="G540" s="713"/>
      <c r="H540" s="713"/>
      <c r="I540" s="713"/>
      <c r="J540" s="713"/>
      <c r="K540" s="713"/>
      <c r="L540" s="714"/>
      <c r="M540" s="679"/>
      <c r="N540" s="680"/>
      <c r="O540" s="680"/>
      <c r="P540" s="680"/>
      <c r="Q540" s="680"/>
      <c r="R540" s="680"/>
      <c r="S540" s="680"/>
      <c r="T540" s="680"/>
      <c r="U540" s="680"/>
      <c r="V540" s="680"/>
      <c r="W540" s="680"/>
      <c r="X540" s="681"/>
      <c r="Y540" s="722"/>
      <c r="Z540" s="723"/>
      <c r="AA540" s="723"/>
      <c r="AB540" s="723"/>
      <c r="AC540" s="723"/>
      <c r="AD540" s="723"/>
      <c r="AE540" s="723"/>
      <c r="AF540" s="724"/>
      <c r="AG540" s="685" t="str">
        <f t="shared" si="13"/>
        <v/>
      </c>
      <c r="AH540" s="686"/>
      <c r="AI540" s="686"/>
      <c r="AJ540" s="687"/>
      <c r="AK540" s="688"/>
      <c r="AL540" s="689"/>
      <c r="AM540" s="689"/>
      <c r="AN540" s="689"/>
      <c r="AO540" s="689"/>
      <c r="AP540" s="689"/>
      <c r="AQ540" s="689"/>
      <c r="AR540" s="689"/>
      <c r="AS540" s="689"/>
      <c r="AT540" s="689"/>
      <c r="AU540" s="689"/>
      <c r="AV540" s="689"/>
      <c r="AW540" s="689"/>
      <c r="AX540" s="689"/>
      <c r="AY540" s="689"/>
      <c r="AZ540" s="689"/>
      <c r="BA540" s="690"/>
      <c r="BB540" s="667"/>
      <c r="BC540" s="668"/>
      <c r="BD540" s="669"/>
      <c r="BE540" s="673"/>
      <c r="BF540" s="674"/>
      <c r="BG540" s="674"/>
      <c r="BH540" s="674"/>
      <c r="BI540" s="674"/>
      <c r="BJ540" s="674"/>
      <c r="BK540" s="674"/>
      <c r="BL540" s="675"/>
    </row>
    <row r="541" spans="1:64" ht="15.95" customHeight="1">
      <c r="A541" s="134"/>
      <c r="B541" s="134"/>
      <c r="C541" s="734"/>
      <c r="D541" s="735"/>
      <c r="E541" s="736"/>
      <c r="F541" s="737"/>
      <c r="G541" s="737"/>
      <c r="H541" s="737"/>
      <c r="I541" s="737"/>
      <c r="J541" s="737"/>
      <c r="K541" s="737"/>
      <c r="L541" s="738"/>
      <c r="M541" s="728"/>
      <c r="N541" s="729"/>
      <c r="O541" s="729"/>
      <c r="P541" s="729"/>
      <c r="Q541" s="729"/>
      <c r="R541" s="729"/>
      <c r="S541" s="729"/>
      <c r="T541" s="729"/>
      <c r="U541" s="729"/>
      <c r="V541" s="729"/>
      <c r="W541" s="729"/>
      <c r="X541" s="730"/>
      <c r="Y541" s="731"/>
      <c r="Z541" s="732"/>
      <c r="AA541" s="732"/>
      <c r="AB541" s="732"/>
      <c r="AC541" s="732"/>
      <c r="AD541" s="732"/>
      <c r="AE541" s="732"/>
      <c r="AF541" s="733"/>
      <c r="AG541" s="685" t="str">
        <f t="shared" si="13"/>
        <v/>
      </c>
      <c r="AH541" s="686"/>
      <c r="AI541" s="686"/>
      <c r="AJ541" s="687"/>
      <c r="AK541" s="688"/>
      <c r="AL541" s="689"/>
      <c r="AM541" s="689"/>
      <c r="AN541" s="689"/>
      <c r="AO541" s="689"/>
      <c r="AP541" s="689"/>
      <c r="AQ541" s="689"/>
      <c r="AR541" s="689"/>
      <c r="AS541" s="689"/>
      <c r="AT541" s="689"/>
      <c r="AU541" s="689"/>
      <c r="AV541" s="689"/>
      <c r="AW541" s="689"/>
      <c r="AX541" s="689"/>
      <c r="AY541" s="689"/>
      <c r="AZ541" s="689"/>
      <c r="BA541" s="690"/>
      <c r="BB541" s="667"/>
      <c r="BC541" s="668"/>
      <c r="BD541" s="669"/>
      <c r="BE541" s="725"/>
      <c r="BF541" s="726"/>
      <c r="BG541" s="726"/>
      <c r="BH541" s="726"/>
      <c r="BI541" s="726"/>
      <c r="BJ541" s="726"/>
      <c r="BK541" s="726"/>
      <c r="BL541" s="727"/>
    </row>
    <row r="542" spans="1:64" ht="15.95" customHeight="1">
      <c r="A542" s="134"/>
      <c r="B542" s="134"/>
      <c r="C542" s="703" t="str">
        <f>IF(M542="","",COUNT($C$7:D541)+1)</f>
        <v/>
      </c>
      <c r="D542" s="704"/>
      <c r="E542" s="709"/>
      <c r="F542" s="710"/>
      <c r="G542" s="710"/>
      <c r="H542" s="710"/>
      <c r="I542" s="710"/>
      <c r="J542" s="710"/>
      <c r="K542" s="710"/>
      <c r="L542" s="711"/>
      <c r="M542" s="718"/>
      <c r="N542" s="719"/>
      <c r="O542" s="719"/>
      <c r="P542" s="719"/>
      <c r="Q542" s="719"/>
      <c r="R542" s="719"/>
      <c r="S542" s="719"/>
      <c r="T542" s="719"/>
      <c r="U542" s="719"/>
      <c r="V542" s="719"/>
      <c r="W542" s="719"/>
      <c r="X542" s="720"/>
      <c r="Y542" s="670"/>
      <c r="Z542" s="671"/>
      <c r="AA542" s="671"/>
      <c r="AB542" s="671"/>
      <c r="AC542" s="671"/>
      <c r="AD542" s="671"/>
      <c r="AE542" s="671"/>
      <c r="AF542" s="721"/>
      <c r="AG542" s="685" t="str">
        <f t="shared" si="13"/>
        <v/>
      </c>
      <c r="AH542" s="686"/>
      <c r="AI542" s="686"/>
      <c r="AJ542" s="687"/>
      <c r="AK542" s="688"/>
      <c r="AL542" s="689"/>
      <c r="AM542" s="689"/>
      <c r="AN542" s="689"/>
      <c r="AO542" s="689"/>
      <c r="AP542" s="689"/>
      <c r="AQ542" s="689"/>
      <c r="AR542" s="689"/>
      <c r="AS542" s="689"/>
      <c r="AT542" s="689"/>
      <c r="AU542" s="689"/>
      <c r="AV542" s="689"/>
      <c r="AW542" s="689"/>
      <c r="AX542" s="689"/>
      <c r="AY542" s="689"/>
      <c r="AZ542" s="689"/>
      <c r="BA542" s="690"/>
      <c r="BB542" s="667"/>
      <c r="BC542" s="668"/>
      <c r="BD542" s="669"/>
      <c r="BE542" s="670"/>
      <c r="BF542" s="671"/>
      <c r="BG542" s="671"/>
      <c r="BH542" s="671"/>
      <c r="BI542" s="671"/>
      <c r="BJ542" s="671"/>
      <c r="BK542" s="671"/>
      <c r="BL542" s="672"/>
    </row>
    <row r="543" spans="1:64" ht="15.95" customHeight="1">
      <c r="A543" s="134"/>
      <c r="B543" s="134"/>
      <c r="C543" s="705"/>
      <c r="D543" s="706"/>
      <c r="E543" s="712"/>
      <c r="F543" s="713"/>
      <c r="G543" s="713"/>
      <c r="H543" s="713"/>
      <c r="I543" s="713"/>
      <c r="J543" s="713"/>
      <c r="K543" s="713"/>
      <c r="L543" s="714"/>
      <c r="M543" s="679"/>
      <c r="N543" s="680"/>
      <c r="O543" s="680"/>
      <c r="P543" s="680"/>
      <c r="Q543" s="680"/>
      <c r="R543" s="680"/>
      <c r="S543" s="680"/>
      <c r="T543" s="680"/>
      <c r="U543" s="680"/>
      <c r="V543" s="680"/>
      <c r="W543" s="680"/>
      <c r="X543" s="681"/>
      <c r="Y543" s="722"/>
      <c r="Z543" s="723"/>
      <c r="AA543" s="723"/>
      <c r="AB543" s="723"/>
      <c r="AC543" s="723"/>
      <c r="AD543" s="723"/>
      <c r="AE543" s="723"/>
      <c r="AF543" s="724"/>
      <c r="AG543" s="685" t="str">
        <f t="shared" si="13"/>
        <v/>
      </c>
      <c r="AH543" s="686"/>
      <c r="AI543" s="686"/>
      <c r="AJ543" s="687"/>
      <c r="AK543" s="688"/>
      <c r="AL543" s="689"/>
      <c r="AM543" s="689"/>
      <c r="AN543" s="689"/>
      <c r="AO543" s="689"/>
      <c r="AP543" s="689"/>
      <c r="AQ543" s="689"/>
      <c r="AR543" s="689"/>
      <c r="AS543" s="689"/>
      <c r="AT543" s="689"/>
      <c r="AU543" s="689"/>
      <c r="AV543" s="689"/>
      <c r="AW543" s="689"/>
      <c r="AX543" s="689"/>
      <c r="AY543" s="689"/>
      <c r="AZ543" s="689"/>
      <c r="BA543" s="690"/>
      <c r="BB543" s="667"/>
      <c r="BC543" s="668"/>
      <c r="BD543" s="669"/>
      <c r="BE543" s="673"/>
      <c r="BF543" s="674"/>
      <c r="BG543" s="674"/>
      <c r="BH543" s="674"/>
      <c r="BI543" s="674"/>
      <c r="BJ543" s="674"/>
      <c r="BK543" s="674"/>
      <c r="BL543" s="675"/>
    </row>
    <row r="544" spans="1:64" ht="15.95" customHeight="1">
      <c r="A544" s="134"/>
      <c r="B544" s="134"/>
      <c r="C544" s="734"/>
      <c r="D544" s="735"/>
      <c r="E544" s="736"/>
      <c r="F544" s="737"/>
      <c r="G544" s="737"/>
      <c r="H544" s="737"/>
      <c r="I544" s="737"/>
      <c r="J544" s="737"/>
      <c r="K544" s="737"/>
      <c r="L544" s="738"/>
      <c r="M544" s="728"/>
      <c r="N544" s="729"/>
      <c r="O544" s="729"/>
      <c r="P544" s="729"/>
      <c r="Q544" s="729"/>
      <c r="R544" s="729"/>
      <c r="S544" s="729"/>
      <c r="T544" s="729"/>
      <c r="U544" s="729"/>
      <c r="V544" s="729"/>
      <c r="W544" s="729"/>
      <c r="X544" s="730"/>
      <c r="Y544" s="731"/>
      <c r="Z544" s="732"/>
      <c r="AA544" s="732"/>
      <c r="AB544" s="732"/>
      <c r="AC544" s="732"/>
      <c r="AD544" s="732"/>
      <c r="AE544" s="732"/>
      <c r="AF544" s="733"/>
      <c r="AG544" s="685" t="str">
        <f t="shared" si="13"/>
        <v/>
      </c>
      <c r="AH544" s="686"/>
      <c r="AI544" s="686"/>
      <c r="AJ544" s="687"/>
      <c r="AK544" s="688"/>
      <c r="AL544" s="689"/>
      <c r="AM544" s="689"/>
      <c r="AN544" s="689"/>
      <c r="AO544" s="689"/>
      <c r="AP544" s="689"/>
      <c r="AQ544" s="689"/>
      <c r="AR544" s="689"/>
      <c r="AS544" s="689"/>
      <c r="AT544" s="689"/>
      <c r="AU544" s="689"/>
      <c r="AV544" s="689"/>
      <c r="AW544" s="689"/>
      <c r="AX544" s="689"/>
      <c r="AY544" s="689"/>
      <c r="AZ544" s="689"/>
      <c r="BA544" s="690"/>
      <c r="BB544" s="667"/>
      <c r="BC544" s="668"/>
      <c r="BD544" s="669"/>
      <c r="BE544" s="725"/>
      <c r="BF544" s="726"/>
      <c r="BG544" s="726"/>
      <c r="BH544" s="726"/>
      <c r="BI544" s="726"/>
      <c r="BJ544" s="726"/>
      <c r="BK544" s="726"/>
      <c r="BL544" s="727"/>
    </row>
    <row r="545" spans="1:64" ht="15.95" customHeight="1">
      <c r="A545" s="134"/>
      <c r="B545" s="134"/>
      <c r="C545" s="703" t="str">
        <f>IF(M545="","",COUNT($C$7:D544)+1)</f>
        <v/>
      </c>
      <c r="D545" s="704"/>
      <c r="E545" s="709"/>
      <c r="F545" s="710"/>
      <c r="G545" s="710"/>
      <c r="H545" s="710"/>
      <c r="I545" s="710"/>
      <c r="J545" s="710"/>
      <c r="K545" s="710"/>
      <c r="L545" s="711"/>
      <c r="M545" s="718"/>
      <c r="N545" s="719"/>
      <c r="O545" s="719"/>
      <c r="P545" s="719"/>
      <c r="Q545" s="719"/>
      <c r="R545" s="719"/>
      <c r="S545" s="719"/>
      <c r="T545" s="719"/>
      <c r="U545" s="719"/>
      <c r="V545" s="719"/>
      <c r="W545" s="719"/>
      <c r="X545" s="720"/>
      <c r="Y545" s="670"/>
      <c r="Z545" s="671"/>
      <c r="AA545" s="671"/>
      <c r="AB545" s="671"/>
      <c r="AC545" s="671"/>
      <c r="AD545" s="671"/>
      <c r="AE545" s="671"/>
      <c r="AF545" s="721"/>
      <c r="AG545" s="685" t="str">
        <f t="shared" si="13"/>
        <v/>
      </c>
      <c r="AH545" s="686"/>
      <c r="AI545" s="686"/>
      <c r="AJ545" s="687"/>
      <c r="AK545" s="688"/>
      <c r="AL545" s="689"/>
      <c r="AM545" s="689"/>
      <c r="AN545" s="689"/>
      <c r="AO545" s="689"/>
      <c r="AP545" s="689"/>
      <c r="AQ545" s="689"/>
      <c r="AR545" s="689"/>
      <c r="AS545" s="689"/>
      <c r="AT545" s="689"/>
      <c r="AU545" s="689"/>
      <c r="AV545" s="689"/>
      <c r="AW545" s="689"/>
      <c r="AX545" s="689"/>
      <c r="AY545" s="689"/>
      <c r="AZ545" s="689"/>
      <c r="BA545" s="690"/>
      <c r="BB545" s="667"/>
      <c r="BC545" s="668"/>
      <c r="BD545" s="669"/>
      <c r="BE545" s="670"/>
      <c r="BF545" s="671"/>
      <c r="BG545" s="671"/>
      <c r="BH545" s="671"/>
      <c r="BI545" s="671"/>
      <c r="BJ545" s="671"/>
      <c r="BK545" s="671"/>
      <c r="BL545" s="672"/>
    </row>
    <row r="546" spans="1:64" ht="15.95" customHeight="1">
      <c r="A546" s="134"/>
      <c r="B546" s="134"/>
      <c r="C546" s="705"/>
      <c r="D546" s="706"/>
      <c r="E546" s="712"/>
      <c r="F546" s="713"/>
      <c r="G546" s="713"/>
      <c r="H546" s="713"/>
      <c r="I546" s="713"/>
      <c r="J546" s="713"/>
      <c r="K546" s="713"/>
      <c r="L546" s="714"/>
      <c r="M546" s="679"/>
      <c r="N546" s="680"/>
      <c r="O546" s="680"/>
      <c r="P546" s="680"/>
      <c r="Q546" s="680"/>
      <c r="R546" s="680"/>
      <c r="S546" s="680"/>
      <c r="T546" s="680"/>
      <c r="U546" s="680"/>
      <c r="V546" s="680"/>
      <c r="W546" s="680"/>
      <c r="X546" s="681"/>
      <c r="Y546" s="722"/>
      <c r="Z546" s="723"/>
      <c r="AA546" s="723"/>
      <c r="AB546" s="723"/>
      <c r="AC546" s="723"/>
      <c r="AD546" s="723"/>
      <c r="AE546" s="723"/>
      <c r="AF546" s="724"/>
      <c r="AG546" s="685" t="str">
        <f t="shared" si="13"/>
        <v/>
      </c>
      <c r="AH546" s="686"/>
      <c r="AI546" s="686"/>
      <c r="AJ546" s="687"/>
      <c r="AK546" s="688"/>
      <c r="AL546" s="689"/>
      <c r="AM546" s="689"/>
      <c r="AN546" s="689"/>
      <c r="AO546" s="689"/>
      <c r="AP546" s="689"/>
      <c r="AQ546" s="689"/>
      <c r="AR546" s="689"/>
      <c r="AS546" s="689"/>
      <c r="AT546" s="689"/>
      <c r="AU546" s="689"/>
      <c r="AV546" s="689"/>
      <c r="AW546" s="689"/>
      <c r="AX546" s="689"/>
      <c r="AY546" s="689"/>
      <c r="AZ546" s="689"/>
      <c r="BA546" s="690"/>
      <c r="BB546" s="667"/>
      <c r="BC546" s="668"/>
      <c r="BD546" s="669"/>
      <c r="BE546" s="673"/>
      <c r="BF546" s="674"/>
      <c r="BG546" s="674"/>
      <c r="BH546" s="674"/>
      <c r="BI546" s="674"/>
      <c r="BJ546" s="674"/>
      <c r="BK546" s="674"/>
      <c r="BL546" s="675"/>
    </row>
    <row r="547" spans="1:64" ht="15.95" customHeight="1">
      <c r="A547" s="134"/>
      <c r="B547" s="134"/>
      <c r="C547" s="734"/>
      <c r="D547" s="735"/>
      <c r="E547" s="736"/>
      <c r="F547" s="737"/>
      <c r="G547" s="737"/>
      <c r="H547" s="737"/>
      <c r="I547" s="737"/>
      <c r="J547" s="737"/>
      <c r="K547" s="737"/>
      <c r="L547" s="738"/>
      <c r="M547" s="728"/>
      <c r="N547" s="729"/>
      <c r="O547" s="729"/>
      <c r="P547" s="729"/>
      <c r="Q547" s="729"/>
      <c r="R547" s="729"/>
      <c r="S547" s="729"/>
      <c r="T547" s="729"/>
      <c r="U547" s="729"/>
      <c r="V547" s="729"/>
      <c r="W547" s="729"/>
      <c r="X547" s="730"/>
      <c r="Y547" s="731"/>
      <c r="Z547" s="732"/>
      <c r="AA547" s="732"/>
      <c r="AB547" s="732"/>
      <c r="AC547" s="732"/>
      <c r="AD547" s="732"/>
      <c r="AE547" s="732"/>
      <c r="AF547" s="733"/>
      <c r="AG547" s="685" t="str">
        <f t="shared" si="13"/>
        <v/>
      </c>
      <c r="AH547" s="686"/>
      <c r="AI547" s="686"/>
      <c r="AJ547" s="687"/>
      <c r="AK547" s="688"/>
      <c r="AL547" s="689"/>
      <c r="AM547" s="689"/>
      <c r="AN547" s="689"/>
      <c r="AO547" s="689"/>
      <c r="AP547" s="689"/>
      <c r="AQ547" s="689"/>
      <c r="AR547" s="689"/>
      <c r="AS547" s="689"/>
      <c r="AT547" s="689"/>
      <c r="AU547" s="689"/>
      <c r="AV547" s="689"/>
      <c r="AW547" s="689"/>
      <c r="AX547" s="689"/>
      <c r="AY547" s="689"/>
      <c r="AZ547" s="689"/>
      <c r="BA547" s="690"/>
      <c r="BB547" s="667"/>
      <c r="BC547" s="668"/>
      <c r="BD547" s="669"/>
      <c r="BE547" s="725"/>
      <c r="BF547" s="726"/>
      <c r="BG547" s="726"/>
      <c r="BH547" s="726"/>
      <c r="BI547" s="726"/>
      <c r="BJ547" s="726"/>
      <c r="BK547" s="726"/>
      <c r="BL547" s="727"/>
    </row>
    <row r="548" spans="1:64" ht="15.95" customHeight="1">
      <c r="A548" s="134"/>
      <c r="B548" s="134"/>
      <c r="C548" s="703" t="str">
        <f>IF(M548="","",COUNT($C$7:D547)+1)</f>
        <v/>
      </c>
      <c r="D548" s="704"/>
      <c r="E548" s="709"/>
      <c r="F548" s="710"/>
      <c r="G548" s="710"/>
      <c r="H548" s="710"/>
      <c r="I548" s="710"/>
      <c r="J548" s="710"/>
      <c r="K548" s="710"/>
      <c r="L548" s="711"/>
      <c r="M548" s="718"/>
      <c r="N548" s="719"/>
      <c r="O548" s="719"/>
      <c r="P548" s="719"/>
      <c r="Q548" s="719"/>
      <c r="R548" s="719"/>
      <c r="S548" s="719"/>
      <c r="T548" s="719"/>
      <c r="U548" s="719"/>
      <c r="V548" s="719"/>
      <c r="W548" s="719"/>
      <c r="X548" s="720"/>
      <c r="Y548" s="670"/>
      <c r="Z548" s="671"/>
      <c r="AA548" s="671"/>
      <c r="AB548" s="671"/>
      <c r="AC548" s="671"/>
      <c r="AD548" s="671"/>
      <c r="AE548" s="671"/>
      <c r="AF548" s="721"/>
      <c r="AG548" s="685" t="str">
        <f t="shared" si="13"/>
        <v/>
      </c>
      <c r="AH548" s="686"/>
      <c r="AI548" s="686"/>
      <c r="AJ548" s="687"/>
      <c r="AK548" s="688"/>
      <c r="AL548" s="689"/>
      <c r="AM548" s="689"/>
      <c r="AN548" s="689"/>
      <c r="AO548" s="689"/>
      <c r="AP548" s="689"/>
      <c r="AQ548" s="689"/>
      <c r="AR548" s="689"/>
      <c r="AS548" s="689"/>
      <c r="AT548" s="689"/>
      <c r="AU548" s="689"/>
      <c r="AV548" s="689"/>
      <c r="AW548" s="689"/>
      <c r="AX548" s="689"/>
      <c r="AY548" s="689"/>
      <c r="AZ548" s="689"/>
      <c r="BA548" s="690"/>
      <c r="BB548" s="667"/>
      <c r="BC548" s="668"/>
      <c r="BD548" s="669"/>
      <c r="BE548" s="670"/>
      <c r="BF548" s="671"/>
      <c r="BG548" s="671"/>
      <c r="BH548" s="671"/>
      <c r="BI548" s="671"/>
      <c r="BJ548" s="671"/>
      <c r="BK548" s="671"/>
      <c r="BL548" s="672"/>
    </row>
    <row r="549" spans="1:64" ht="15.95" customHeight="1">
      <c r="A549" s="134"/>
      <c r="B549" s="134"/>
      <c r="C549" s="705"/>
      <c r="D549" s="706"/>
      <c r="E549" s="712"/>
      <c r="F549" s="713"/>
      <c r="G549" s="713"/>
      <c r="H549" s="713"/>
      <c r="I549" s="713"/>
      <c r="J549" s="713"/>
      <c r="K549" s="713"/>
      <c r="L549" s="714"/>
      <c r="M549" s="679"/>
      <c r="N549" s="680"/>
      <c r="O549" s="680"/>
      <c r="P549" s="680"/>
      <c r="Q549" s="680"/>
      <c r="R549" s="680"/>
      <c r="S549" s="680"/>
      <c r="T549" s="680"/>
      <c r="U549" s="680"/>
      <c r="V549" s="680"/>
      <c r="W549" s="680"/>
      <c r="X549" s="681"/>
      <c r="Y549" s="722"/>
      <c r="Z549" s="723"/>
      <c r="AA549" s="723"/>
      <c r="AB549" s="723"/>
      <c r="AC549" s="723"/>
      <c r="AD549" s="723"/>
      <c r="AE549" s="723"/>
      <c r="AF549" s="724"/>
      <c r="AG549" s="685" t="str">
        <f t="shared" si="13"/>
        <v/>
      </c>
      <c r="AH549" s="686"/>
      <c r="AI549" s="686"/>
      <c r="AJ549" s="687"/>
      <c r="AK549" s="688"/>
      <c r="AL549" s="689"/>
      <c r="AM549" s="689"/>
      <c r="AN549" s="689"/>
      <c r="AO549" s="689"/>
      <c r="AP549" s="689"/>
      <c r="AQ549" s="689"/>
      <c r="AR549" s="689"/>
      <c r="AS549" s="689"/>
      <c r="AT549" s="689"/>
      <c r="AU549" s="689"/>
      <c r="AV549" s="689"/>
      <c r="AW549" s="689"/>
      <c r="AX549" s="689"/>
      <c r="AY549" s="689"/>
      <c r="AZ549" s="689"/>
      <c r="BA549" s="690"/>
      <c r="BB549" s="667"/>
      <c r="BC549" s="668"/>
      <c r="BD549" s="669"/>
      <c r="BE549" s="673"/>
      <c r="BF549" s="674"/>
      <c r="BG549" s="674"/>
      <c r="BH549" s="674"/>
      <c r="BI549" s="674"/>
      <c r="BJ549" s="674"/>
      <c r="BK549" s="674"/>
      <c r="BL549" s="675"/>
    </row>
    <row r="550" spans="1:64" ht="15.95" customHeight="1">
      <c r="A550" s="134"/>
      <c r="B550" s="134"/>
      <c r="C550" s="734"/>
      <c r="D550" s="735"/>
      <c r="E550" s="736"/>
      <c r="F550" s="737"/>
      <c r="G550" s="737"/>
      <c r="H550" s="737"/>
      <c r="I550" s="737"/>
      <c r="J550" s="737"/>
      <c r="K550" s="737"/>
      <c r="L550" s="738"/>
      <c r="M550" s="728"/>
      <c r="N550" s="729"/>
      <c r="O550" s="729"/>
      <c r="P550" s="729"/>
      <c r="Q550" s="729"/>
      <c r="R550" s="729"/>
      <c r="S550" s="729"/>
      <c r="T550" s="729"/>
      <c r="U550" s="729"/>
      <c r="V550" s="729"/>
      <c r="W550" s="729"/>
      <c r="X550" s="730"/>
      <c r="Y550" s="731"/>
      <c r="Z550" s="732"/>
      <c r="AA550" s="732"/>
      <c r="AB550" s="732"/>
      <c r="AC550" s="732"/>
      <c r="AD550" s="732"/>
      <c r="AE550" s="732"/>
      <c r="AF550" s="733"/>
      <c r="AG550" s="685" t="str">
        <f t="shared" si="13"/>
        <v/>
      </c>
      <c r="AH550" s="686"/>
      <c r="AI550" s="686"/>
      <c r="AJ550" s="687"/>
      <c r="AK550" s="688"/>
      <c r="AL550" s="689"/>
      <c r="AM550" s="689"/>
      <c r="AN550" s="689"/>
      <c r="AO550" s="689"/>
      <c r="AP550" s="689"/>
      <c r="AQ550" s="689"/>
      <c r="AR550" s="689"/>
      <c r="AS550" s="689"/>
      <c r="AT550" s="689"/>
      <c r="AU550" s="689"/>
      <c r="AV550" s="689"/>
      <c r="AW550" s="689"/>
      <c r="AX550" s="689"/>
      <c r="AY550" s="689"/>
      <c r="AZ550" s="689"/>
      <c r="BA550" s="690"/>
      <c r="BB550" s="667"/>
      <c r="BC550" s="668"/>
      <c r="BD550" s="669"/>
      <c r="BE550" s="725"/>
      <c r="BF550" s="726"/>
      <c r="BG550" s="726"/>
      <c r="BH550" s="726"/>
      <c r="BI550" s="726"/>
      <c r="BJ550" s="726"/>
      <c r="BK550" s="726"/>
      <c r="BL550" s="727"/>
    </row>
    <row r="551" spans="1:64" ht="15.95" customHeight="1">
      <c r="A551" s="134"/>
      <c r="B551" s="134"/>
      <c r="C551" s="703" t="str">
        <f>IF(M551="","",COUNT($C$7:D550)+1)</f>
        <v/>
      </c>
      <c r="D551" s="704"/>
      <c r="E551" s="709"/>
      <c r="F551" s="710"/>
      <c r="G551" s="710"/>
      <c r="H551" s="710"/>
      <c r="I551" s="710"/>
      <c r="J551" s="710"/>
      <c r="K551" s="710"/>
      <c r="L551" s="711"/>
      <c r="M551" s="718"/>
      <c r="N551" s="719"/>
      <c r="O551" s="719"/>
      <c r="P551" s="719"/>
      <c r="Q551" s="719"/>
      <c r="R551" s="719"/>
      <c r="S551" s="719"/>
      <c r="T551" s="719"/>
      <c r="U551" s="719"/>
      <c r="V551" s="719"/>
      <c r="W551" s="719"/>
      <c r="X551" s="720"/>
      <c r="Y551" s="670"/>
      <c r="Z551" s="671"/>
      <c r="AA551" s="671"/>
      <c r="AB551" s="671"/>
      <c r="AC551" s="671"/>
      <c r="AD551" s="671"/>
      <c r="AE551" s="671"/>
      <c r="AF551" s="721"/>
      <c r="AG551" s="685" t="str">
        <f t="shared" si="13"/>
        <v/>
      </c>
      <c r="AH551" s="686"/>
      <c r="AI551" s="686"/>
      <c r="AJ551" s="687"/>
      <c r="AK551" s="688"/>
      <c r="AL551" s="689"/>
      <c r="AM551" s="689"/>
      <c r="AN551" s="689"/>
      <c r="AO551" s="689"/>
      <c r="AP551" s="689"/>
      <c r="AQ551" s="689"/>
      <c r="AR551" s="689"/>
      <c r="AS551" s="689"/>
      <c r="AT551" s="689"/>
      <c r="AU551" s="689"/>
      <c r="AV551" s="689"/>
      <c r="AW551" s="689"/>
      <c r="AX551" s="689"/>
      <c r="AY551" s="689"/>
      <c r="AZ551" s="689"/>
      <c r="BA551" s="690"/>
      <c r="BB551" s="667"/>
      <c r="BC551" s="668"/>
      <c r="BD551" s="669"/>
      <c r="BE551" s="670"/>
      <c r="BF551" s="671"/>
      <c r="BG551" s="671"/>
      <c r="BH551" s="671"/>
      <c r="BI551" s="671"/>
      <c r="BJ551" s="671"/>
      <c r="BK551" s="671"/>
      <c r="BL551" s="672"/>
    </row>
    <row r="552" spans="1:64" ht="15.95" customHeight="1">
      <c r="A552" s="134"/>
      <c r="B552" s="134"/>
      <c r="C552" s="705"/>
      <c r="D552" s="706"/>
      <c r="E552" s="712"/>
      <c r="F552" s="713"/>
      <c r="G552" s="713"/>
      <c r="H552" s="713"/>
      <c r="I552" s="713"/>
      <c r="J552" s="713"/>
      <c r="K552" s="713"/>
      <c r="L552" s="714"/>
      <c r="M552" s="679"/>
      <c r="N552" s="680"/>
      <c r="O552" s="680"/>
      <c r="P552" s="680"/>
      <c r="Q552" s="680"/>
      <c r="R552" s="680"/>
      <c r="S552" s="680"/>
      <c r="T552" s="680"/>
      <c r="U552" s="680"/>
      <c r="V552" s="680"/>
      <c r="W552" s="680"/>
      <c r="X552" s="681"/>
      <c r="Y552" s="722"/>
      <c r="Z552" s="723"/>
      <c r="AA552" s="723"/>
      <c r="AB552" s="723"/>
      <c r="AC552" s="723"/>
      <c r="AD552" s="723"/>
      <c r="AE552" s="723"/>
      <c r="AF552" s="724"/>
      <c r="AG552" s="685" t="str">
        <f t="shared" si="13"/>
        <v/>
      </c>
      <c r="AH552" s="686"/>
      <c r="AI552" s="686"/>
      <c r="AJ552" s="687"/>
      <c r="AK552" s="688"/>
      <c r="AL552" s="689"/>
      <c r="AM552" s="689"/>
      <c r="AN552" s="689"/>
      <c r="AO552" s="689"/>
      <c r="AP552" s="689"/>
      <c r="AQ552" s="689"/>
      <c r="AR552" s="689"/>
      <c r="AS552" s="689"/>
      <c r="AT552" s="689"/>
      <c r="AU552" s="689"/>
      <c r="AV552" s="689"/>
      <c r="AW552" s="689"/>
      <c r="AX552" s="689"/>
      <c r="AY552" s="689"/>
      <c r="AZ552" s="689"/>
      <c r="BA552" s="690"/>
      <c r="BB552" s="667"/>
      <c r="BC552" s="668"/>
      <c r="BD552" s="669"/>
      <c r="BE552" s="673"/>
      <c r="BF552" s="674"/>
      <c r="BG552" s="674"/>
      <c r="BH552" s="674"/>
      <c r="BI552" s="674"/>
      <c r="BJ552" s="674"/>
      <c r="BK552" s="674"/>
      <c r="BL552" s="675"/>
    </row>
    <row r="553" spans="1:64" ht="15.95" customHeight="1" thickBot="1">
      <c r="A553" s="134"/>
      <c r="B553" s="134"/>
      <c r="C553" s="707"/>
      <c r="D553" s="708"/>
      <c r="E553" s="715"/>
      <c r="F553" s="716"/>
      <c r="G553" s="716"/>
      <c r="H553" s="716"/>
      <c r="I553" s="716"/>
      <c r="J553" s="716"/>
      <c r="K553" s="716"/>
      <c r="L553" s="717"/>
      <c r="M553" s="682"/>
      <c r="N553" s="683"/>
      <c r="O553" s="683"/>
      <c r="P553" s="683"/>
      <c r="Q553" s="683"/>
      <c r="R553" s="683"/>
      <c r="S553" s="683"/>
      <c r="T553" s="683"/>
      <c r="U553" s="683"/>
      <c r="V553" s="683"/>
      <c r="W553" s="683"/>
      <c r="X553" s="684"/>
      <c r="Y553" s="691"/>
      <c r="Z553" s="692"/>
      <c r="AA553" s="692"/>
      <c r="AB553" s="692"/>
      <c r="AC553" s="692"/>
      <c r="AD553" s="692"/>
      <c r="AE553" s="692"/>
      <c r="AF553" s="693"/>
      <c r="AG553" s="694" t="str">
        <f t="shared" si="13"/>
        <v/>
      </c>
      <c r="AH553" s="695"/>
      <c r="AI553" s="695"/>
      <c r="AJ553" s="696"/>
      <c r="AK553" s="697"/>
      <c r="AL553" s="698"/>
      <c r="AM553" s="698"/>
      <c r="AN553" s="698"/>
      <c r="AO553" s="698"/>
      <c r="AP553" s="698"/>
      <c r="AQ553" s="698"/>
      <c r="AR553" s="698"/>
      <c r="AS553" s="698"/>
      <c r="AT553" s="698"/>
      <c r="AU553" s="698"/>
      <c r="AV553" s="698"/>
      <c r="AW553" s="698"/>
      <c r="AX553" s="698"/>
      <c r="AY553" s="698"/>
      <c r="AZ553" s="698"/>
      <c r="BA553" s="699"/>
      <c r="BB553" s="700"/>
      <c r="BC553" s="701"/>
      <c r="BD553" s="702"/>
      <c r="BE553" s="676"/>
      <c r="BF553" s="677"/>
      <c r="BG553" s="677"/>
      <c r="BH553" s="677"/>
      <c r="BI553" s="677"/>
      <c r="BJ553" s="677"/>
      <c r="BK553" s="677"/>
      <c r="BL553" s="678"/>
    </row>
    <row r="554" spans="1:64" ht="15.95" customHeight="1">
      <c r="D554" s="245" t="str">
        <f>D499</f>
        <v>※年齢は、令和5年4月1日時点での年齢とする。</v>
      </c>
    </row>
  </sheetData>
  <protectedRanges>
    <protectedRange sqref="E53:L55 BE55:BL55 BE53:BL53" name="範囲4"/>
    <protectedRange sqref="M10:AF12 M63:AF107 M119:AF163 M175:AF219 M231:AF275 M287:AF331 M343:AF387 M399:AF443 M454:AF498 M509:AF553 M16:AF51" name="範囲1"/>
    <protectedRange sqref="E63:L107 E119:L163 E175:L219 E231:L275 E287:L331 E343:L387 E399:L443 E454:L498 E509:L553 BB63:BL107 BB119:BL163 BB175:BL219 BB231:BL275 BB287:BL331 BB343:BL387 BB399:BL443 BB454:BL498 E7:L51 BB509:BL553 BB7:BL51" name="範囲2"/>
    <protectedRange sqref="BO26:BQ40" name="範囲3"/>
    <protectedRange sqref="AK7:BA51" name="範囲2_2"/>
    <protectedRange sqref="AK63:BA107" name="範囲2_4"/>
    <protectedRange sqref="AK119:BA163" name="範囲2_5"/>
    <protectedRange sqref="AK175:BA219" name="範囲2_6"/>
    <protectedRange sqref="AK231:BA275" name="範囲2_7"/>
    <protectedRange sqref="AK287:BA331" name="範囲2_8"/>
    <protectedRange sqref="AK343:BA387" name="範囲2_9"/>
    <protectedRange sqref="AK399:BA443" name="範囲2_10"/>
    <protectedRange sqref="AK454:BA498" name="範囲2_11"/>
    <protectedRange sqref="AK509:BA553" name="範囲2_12"/>
    <protectedRange sqref="BF54:BL54" name="範囲4_2"/>
    <protectedRange sqref="M7:AF9" name="範囲1_1"/>
    <protectedRange sqref="M13:AF15" name="範囲1_2"/>
  </protectedRanges>
  <mergeCells count="2565">
    <mergeCell ref="BB5:BD6"/>
    <mergeCell ref="BE5:BL6"/>
    <mergeCell ref="C7:D9"/>
    <mergeCell ref="E7:L9"/>
    <mergeCell ref="M7:X7"/>
    <mergeCell ref="Y7:AF8"/>
    <mergeCell ref="AG7:AJ7"/>
    <mergeCell ref="AK7:BA7"/>
    <mergeCell ref="BB7:BD7"/>
    <mergeCell ref="BE7:BL9"/>
    <mergeCell ref="C5:D6"/>
    <mergeCell ref="E5:L6"/>
    <mergeCell ref="M5:X6"/>
    <mergeCell ref="Y5:AF6"/>
    <mergeCell ref="AG5:AJ6"/>
    <mergeCell ref="AK5:BA6"/>
    <mergeCell ref="R1:Y1"/>
    <mergeCell ref="Z1:AG1"/>
    <mergeCell ref="AK1:AR1"/>
    <mergeCell ref="AS1:BH1"/>
    <mergeCell ref="BI1:BL1"/>
    <mergeCell ref="C3:BL3"/>
    <mergeCell ref="BB10:BD10"/>
    <mergeCell ref="BE10:BL12"/>
    <mergeCell ref="M11:X12"/>
    <mergeCell ref="AG11:AJ11"/>
    <mergeCell ref="AK11:BA11"/>
    <mergeCell ref="BB11:BD11"/>
    <mergeCell ref="Y12:AF12"/>
    <mergeCell ref="AG12:AJ12"/>
    <mergeCell ref="AK12:BA12"/>
    <mergeCell ref="BB12:BD12"/>
    <mergeCell ref="C10:D12"/>
    <mergeCell ref="E10:L12"/>
    <mergeCell ref="M10:X10"/>
    <mergeCell ref="Y10:AF11"/>
    <mergeCell ref="AG10:AJ10"/>
    <mergeCell ref="AK10:BA10"/>
    <mergeCell ref="M8:X9"/>
    <mergeCell ref="AG8:AJ8"/>
    <mergeCell ref="AK8:BA8"/>
    <mergeCell ref="BB8:BD8"/>
    <mergeCell ref="Y9:AF9"/>
    <mergeCell ref="AG9:AJ9"/>
    <mergeCell ref="AK9:BA9"/>
    <mergeCell ref="BB9:BD9"/>
    <mergeCell ref="BB16:BD16"/>
    <mergeCell ref="BE16:BL18"/>
    <mergeCell ref="M17:X18"/>
    <mergeCell ref="AG17:AJ17"/>
    <mergeCell ref="AK17:BA17"/>
    <mergeCell ref="BB17:BD17"/>
    <mergeCell ref="Y18:AF18"/>
    <mergeCell ref="AG18:AJ18"/>
    <mergeCell ref="AK18:BA18"/>
    <mergeCell ref="BB18:BD18"/>
    <mergeCell ref="C16:D18"/>
    <mergeCell ref="E16:L18"/>
    <mergeCell ref="M16:X16"/>
    <mergeCell ref="Y16:AF17"/>
    <mergeCell ref="AG16:AJ16"/>
    <mergeCell ref="AK16:BA16"/>
    <mergeCell ref="BB13:BD13"/>
    <mergeCell ref="BE13:BL15"/>
    <mergeCell ref="M14:X15"/>
    <mergeCell ref="AG14:AJ14"/>
    <mergeCell ref="AK14:BA14"/>
    <mergeCell ref="BB14:BD14"/>
    <mergeCell ref="Y15:AF15"/>
    <mergeCell ref="AG15:AJ15"/>
    <mergeCell ref="AK15:BA15"/>
    <mergeCell ref="BB15:BD15"/>
    <mergeCell ref="C13:D15"/>
    <mergeCell ref="E13:L15"/>
    <mergeCell ref="M13:X13"/>
    <mergeCell ref="Y13:AF14"/>
    <mergeCell ref="AG13:AJ13"/>
    <mergeCell ref="AK13:BA13"/>
    <mergeCell ref="BB22:BD22"/>
    <mergeCell ref="BE22:BL24"/>
    <mergeCell ref="M23:X24"/>
    <mergeCell ref="AG23:AJ23"/>
    <mergeCell ref="AK23:BA23"/>
    <mergeCell ref="BB23:BD23"/>
    <mergeCell ref="Y24:AF24"/>
    <mergeCell ref="AG24:AJ24"/>
    <mergeCell ref="AK24:BA24"/>
    <mergeCell ref="BB24:BD24"/>
    <mergeCell ref="C22:D24"/>
    <mergeCell ref="E22:L24"/>
    <mergeCell ref="M22:X22"/>
    <mergeCell ref="Y22:AF23"/>
    <mergeCell ref="AG22:AJ22"/>
    <mergeCell ref="AK22:BA22"/>
    <mergeCell ref="BB19:BD19"/>
    <mergeCell ref="BE19:BL21"/>
    <mergeCell ref="M20:X21"/>
    <mergeCell ref="AG20:AJ20"/>
    <mergeCell ref="AK20:BA20"/>
    <mergeCell ref="BB20:BD20"/>
    <mergeCell ref="Y21:AF21"/>
    <mergeCell ref="AG21:AJ21"/>
    <mergeCell ref="AK21:BA21"/>
    <mergeCell ref="BB21:BD21"/>
    <mergeCell ref="C19:D21"/>
    <mergeCell ref="E19:L21"/>
    <mergeCell ref="M19:X19"/>
    <mergeCell ref="Y19:AF20"/>
    <mergeCell ref="AG19:AJ19"/>
    <mergeCell ref="AK19:BA19"/>
    <mergeCell ref="BB25:BD25"/>
    <mergeCell ref="BE25:BL27"/>
    <mergeCell ref="BO25:BQ25"/>
    <mergeCell ref="M26:X27"/>
    <mergeCell ref="AG26:AJ26"/>
    <mergeCell ref="AK26:BA26"/>
    <mergeCell ref="BB26:BD26"/>
    <mergeCell ref="BO26:BQ26"/>
    <mergeCell ref="Y27:AF27"/>
    <mergeCell ref="AG27:AJ27"/>
    <mergeCell ref="C25:D27"/>
    <mergeCell ref="E25:L27"/>
    <mergeCell ref="M25:X25"/>
    <mergeCell ref="Y25:AF26"/>
    <mergeCell ref="AG25:AJ25"/>
    <mergeCell ref="AK25:BA25"/>
    <mergeCell ref="AK27:BA27"/>
    <mergeCell ref="BO28:BQ28"/>
    <mergeCell ref="M29:X30"/>
    <mergeCell ref="AG29:AJ29"/>
    <mergeCell ref="AK29:BA29"/>
    <mergeCell ref="BB29:BD29"/>
    <mergeCell ref="BO29:BQ29"/>
    <mergeCell ref="Y30:AF30"/>
    <mergeCell ref="AG30:AJ30"/>
    <mergeCell ref="AK30:BA30"/>
    <mergeCell ref="BB30:BD30"/>
    <mergeCell ref="BB27:BD27"/>
    <mergeCell ref="BO27:BQ27"/>
    <mergeCell ref="C28:D30"/>
    <mergeCell ref="E28:L30"/>
    <mergeCell ref="M28:X28"/>
    <mergeCell ref="Y28:AF29"/>
    <mergeCell ref="AG28:AJ28"/>
    <mergeCell ref="AK28:BA28"/>
    <mergeCell ref="BB28:BD28"/>
    <mergeCell ref="BE28:BL30"/>
    <mergeCell ref="M32:X33"/>
    <mergeCell ref="AG32:AJ32"/>
    <mergeCell ref="AK32:BA32"/>
    <mergeCell ref="BB32:BD32"/>
    <mergeCell ref="BO32:BQ32"/>
    <mergeCell ref="Y33:AF33"/>
    <mergeCell ref="AG33:AJ33"/>
    <mergeCell ref="AK33:BA33"/>
    <mergeCell ref="BB33:BD33"/>
    <mergeCell ref="BO33:BQ33"/>
    <mergeCell ref="BO30:BQ30"/>
    <mergeCell ref="C31:D33"/>
    <mergeCell ref="E31:L33"/>
    <mergeCell ref="M31:X31"/>
    <mergeCell ref="Y31:AF32"/>
    <mergeCell ref="AG31:AJ31"/>
    <mergeCell ref="AK31:BA31"/>
    <mergeCell ref="BB31:BD31"/>
    <mergeCell ref="BE31:BL33"/>
    <mergeCell ref="BO31:BQ31"/>
    <mergeCell ref="BB34:BD34"/>
    <mergeCell ref="BE34:BL36"/>
    <mergeCell ref="BO34:BQ34"/>
    <mergeCell ref="M35:X36"/>
    <mergeCell ref="AG35:AJ35"/>
    <mergeCell ref="AK35:BA35"/>
    <mergeCell ref="BB35:BD35"/>
    <mergeCell ref="BO35:BQ35"/>
    <mergeCell ref="Y36:AF36"/>
    <mergeCell ref="AG36:AJ36"/>
    <mergeCell ref="C34:D36"/>
    <mergeCell ref="E34:L36"/>
    <mergeCell ref="M34:X34"/>
    <mergeCell ref="Y34:AF35"/>
    <mergeCell ref="AG34:AJ34"/>
    <mergeCell ref="AK34:BA34"/>
    <mergeCell ref="AK36:BA36"/>
    <mergeCell ref="BO37:BQ37"/>
    <mergeCell ref="M38:X39"/>
    <mergeCell ref="AG38:AJ38"/>
    <mergeCell ref="AK38:BA38"/>
    <mergeCell ref="BB38:BD38"/>
    <mergeCell ref="BO38:BQ38"/>
    <mergeCell ref="Y39:AF39"/>
    <mergeCell ref="AG39:AJ39"/>
    <mergeCell ref="AK39:BA39"/>
    <mergeCell ref="BB39:BD39"/>
    <mergeCell ref="BB36:BD36"/>
    <mergeCell ref="BO36:BQ36"/>
    <mergeCell ref="C37:D39"/>
    <mergeCell ref="E37:L39"/>
    <mergeCell ref="M37:X37"/>
    <mergeCell ref="Y37:AF38"/>
    <mergeCell ref="AG37:AJ37"/>
    <mergeCell ref="AK37:BA37"/>
    <mergeCell ref="BB37:BD37"/>
    <mergeCell ref="BE37:BL39"/>
    <mergeCell ref="M41:X42"/>
    <mergeCell ref="AG41:AJ41"/>
    <mergeCell ref="AK41:BA41"/>
    <mergeCell ref="BB41:BD41"/>
    <mergeCell ref="Y42:AF42"/>
    <mergeCell ref="AG42:AJ42"/>
    <mergeCell ref="AK42:BA42"/>
    <mergeCell ref="BB42:BD42"/>
    <mergeCell ref="BO39:BQ39"/>
    <mergeCell ref="C40:D42"/>
    <mergeCell ref="E40:L42"/>
    <mergeCell ref="M40:X40"/>
    <mergeCell ref="Y40:AF41"/>
    <mergeCell ref="AG40:AJ40"/>
    <mergeCell ref="AK40:BA40"/>
    <mergeCell ref="BB40:BD40"/>
    <mergeCell ref="BE40:BL42"/>
    <mergeCell ref="BO40:BQ40"/>
    <mergeCell ref="BB46:BD46"/>
    <mergeCell ref="BE46:BL48"/>
    <mergeCell ref="M47:X48"/>
    <mergeCell ref="AG47:AJ47"/>
    <mergeCell ref="AK47:BA47"/>
    <mergeCell ref="BB47:BD47"/>
    <mergeCell ref="Y48:AF48"/>
    <mergeCell ref="AG48:AJ48"/>
    <mergeCell ref="AK48:BA48"/>
    <mergeCell ref="BB48:BD48"/>
    <mergeCell ref="C46:D48"/>
    <mergeCell ref="E46:L48"/>
    <mergeCell ref="M46:X46"/>
    <mergeCell ref="Y46:AF47"/>
    <mergeCell ref="AG46:AJ46"/>
    <mergeCell ref="AK46:BA46"/>
    <mergeCell ref="BB43:BD43"/>
    <mergeCell ref="BE43:BL45"/>
    <mergeCell ref="M44:X45"/>
    <mergeCell ref="AG44:AJ44"/>
    <mergeCell ref="AK44:BA44"/>
    <mergeCell ref="BB44:BD44"/>
    <mergeCell ref="Y45:AF45"/>
    <mergeCell ref="AG45:AJ45"/>
    <mergeCell ref="AK45:BA45"/>
    <mergeCell ref="BB45:BD45"/>
    <mergeCell ref="C43:D45"/>
    <mergeCell ref="E43:L45"/>
    <mergeCell ref="M43:X43"/>
    <mergeCell ref="Y43:AF44"/>
    <mergeCell ref="AG43:AJ43"/>
    <mergeCell ref="AK43:BA43"/>
    <mergeCell ref="R57:Y57"/>
    <mergeCell ref="Z57:AG57"/>
    <mergeCell ref="AJ57:AQ57"/>
    <mergeCell ref="AR57:BG57"/>
    <mergeCell ref="BI57:BL57"/>
    <mergeCell ref="C59:BL59"/>
    <mergeCell ref="AK52:BD52"/>
    <mergeCell ref="BE52:BL52"/>
    <mergeCell ref="AK53:BD53"/>
    <mergeCell ref="BE53:BL53"/>
    <mergeCell ref="BB49:BD49"/>
    <mergeCell ref="BE49:BL51"/>
    <mergeCell ref="M50:X51"/>
    <mergeCell ref="AG50:AJ50"/>
    <mergeCell ref="AK50:BA50"/>
    <mergeCell ref="BB50:BD50"/>
    <mergeCell ref="Y51:AF51"/>
    <mergeCell ref="AG51:AJ51"/>
    <mergeCell ref="AK51:BA51"/>
    <mergeCell ref="BB51:BD51"/>
    <mergeCell ref="C49:D51"/>
    <mergeCell ref="E49:L51"/>
    <mergeCell ref="M49:X49"/>
    <mergeCell ref="Y49:AF50"/>
    <mergeCell ref="AG49:AJ49"/>
    <mergeCell ref="AK49:BA49"/>
    <mergeCell ref="AK54:BD54"/>
    <mergeCell ref="AK55:BD55"/>
    <mergeCell ref="BE55:BL55"/>
    <mergeCell ref="BE54:BL54"/>
    <mergeCell ref="M64:X65"/>
    <mergeCell ref="AG64:AJ64"/>
    <mergeCell ref="AK64:BA64"/>
    <mergeCell ref="BB64:BD64"/>
    <mergeCell ref="Y65:AF65"/>
    <mergeCell ref="AG65:AJ65"/>
    <mergeCell ref="AK65:BA65"/>
    <mergeCell ref="BB65:BD65"/>
    <mergeCell ref="BB61:BD62"/>
    <mergeCell ref="BE61:BL62"/>
    <mergeCell ref="C63:D65"/>
    <mergeCell ref="E63:L65"/>
    <mergeCell ref="M63:X63"/>
    <mergeCell ref="Y63:AF64"/>
    <mergeCell ref="AG63:AJ63"/>
    <mergeCell ref="AK63:BA63"/>
    <mergeCell ref="BB63:BD63"/>
    <mergeCell ref="BE63:BL65"/>
    <mergeCell ref="C61:D62"/>
    <mergeCell ref="E61:L62"/>
    <mergeCell ref="M61:X62"/>
    <mergeCell ref="Y61:AF62"/>
    <mergeCell ref="AG61:AJ62"/>
    <mergeCell ref="AK61:BA62"/>
    <mergeCell ref="BB69:BD69"/>
    <mergeCell ref="BE69:BL71"/>
    <mergeCell ref="M70:X71"/>
    <mergeCell ref="AG70:AJ70"/>
    <mergeCell ref="AK70:BA70"/>
    <mergeCell ref="BB70:BD70"/>
    <mergeCell ref="Y71:AF71"/>
    <mergeCell ref="AG71:AJ71"/>
    <mergeCell ref="AK71:BA71"/>
    <mergeCell ref="BB71:BD71"/>
    <mergeCell ref="C69:D71"/>
    <mergeCell ref="E69:L71"/>
    <mergeCell ref="M69:X69"/>
    <mergeCell ref="Y69:AF70"/>
    <mergeCell ref="AG69:AJ69"/>
    <mergeCell ref="AK69:BA69"/>
    <mergeCell ref="BB66:BD66"/>
    <mergeCell ref="BE66:BL68"/>
    <mergeCell ref="M67:X68"/>
    <mergeCell ref="AG67:AJ67"/>
    <mergeCell ref="AK67:BA67"/>
    <mergeCell ref="BB67:BD67"/>
    <mergeCell ref="Y68:AF68"/>
    <mergeCell ref="AG68:AJ68"/>
    <mergeCell ref="AK68:BA68"/>
    <mergeCell ref="BB68:BD68"/>
    <mergeCell ref="C66:D68"/>
    <mergeCell ref="E66:L68"/>
    <mergeCell ref="M66:X66"/>
    <mergeCell ref="Y66:AF67"/>
    <mergeCell ref="AG66:AJ66"/>
    <mergeCell ref="AK66:BA66"/>
    <mergeCell ref="BB75:BD75"/>
    <mergeCell ref="BE75:BL77"/>
    <mergeCell ref="M76:X77"/>
    <mergeCell ref="AG76:AJ76"/>
    <mergeCell ref="AK76:BA76"/>
    <mergeCell ref="BB76:BD76"/>
    <mergeCell ref="Y77:AF77"/>
    <mergeCell ref="AG77:AJ77"/>
    <mergeCell ref="AK77:BA77"/>
    <mergeCell ref="BB77:BD77"/>
    <mergeCell ref="C75:D77"/>
    <mergeCell ref="E75:L77"/>
    <mergeCell ref="M75:X75"/>
    <mergeCell ref="Y75:AF76"/>
    <mergeCell ref="AG75:AJ75"/>
    <mergeCell ref="AK75:BA75"/>
    <mergeCell ref="BB72:BD72"/>
    <mergeCell ref="BE72:BL74"/>
    <mergeCell ref="M73:X74"/>
    <mergeCell ref="AG73:AJ73"/>
    <mergeCell ref="AK73:BA73"/>
    <mergeCell ref="BB73:BD73"/>
    <mergeCell ref="Y74:AF74"/>
    <mergeCell ref="AG74:AJ74"/>
    <mergeCell ref="AK74:BA74"/>
    <mergeCell ref="BB74:BD74"/>
    <mergeCell ref="C72:D74"/>
    <mergeCell ref="E72:L74"/>
    <mergeCell ref="M72:X72"/>
    <mergeCell ref="Y72:AF73"/>
    <mergeCell ref="AG72:AJ72"/>
    <mergeCell ref="AK72:BA72"/>
    <mergeCell ref="BB81:BD81"/>
    <mergeCell ref="BE81:BL83"/>
    <mergeCell ref="M82:X83"/>
    <mergeCell ref="AG82:AJ82"/>
    <mergeCell ref="AK82:BA82"/>
    <mergeCell ref="BB82:BD82"/>
    <mergeCell ref="Y83:AF83"/>
    <mergeCell ref="AG83:AJ83"/>
    <mergeCell ref="AK83:BA83"/>
    <mergeCell ref="BB83:BD83"/>
    <mergeCell ref="C81:D83"/>
    <mergeCell ref="E81:L83"/>
    <mergeCell ref="M81:X81"/>
    <mergeCell ref="Y81:AF82"/>
    <mergeCell ref="AG81:AJ81"/>
    <mergeCell ref="AK81:BA81"/>
    <mergeCell ref="BB78:BD78"/>
    <mergeCell ref="BE78:BL80"/>
    <mergeCell ref="M79:X80"/>
    <mergeCell ref="AG79:AJ79"/>
    <mergeCell ref="AK79:BA79"/>
    <mergeCell ref="BB79:BD79"/>
    <mergeCell ref="Y80:AF80"/>
    <mergeCell ref="AG80:AJ80"/>
    <mergeCell ref="AK80:BA80"/>
    <mergeCell ref="BB80:BD80"/>
    <mergeCell ref="C78:D80"/>
    <mergeCell ref="E78:L80"/>
    <mergeCell ref="M78:X78"/>
    <mergeCell ref="Y78:AF79"/>
    <mergeCell ref="AG78:AJ78"/>
    <mergeCell ref="AK78:BA78"/>
    <mergeCell ref="BB87:BD87"/>
    <mergeCell ref="BE87:BL89"/>
    <mergeCell ref="M88:X89"/>
    <mergeCell ref="AG88:AJ88"/>
    <mergeCell ref="AK88:BA88"/>
    <mergeCell ref="BB88:BD88"/>
    <mergeCell ref="Y89:AF89"/>
    <mergeCell ref="AG89:AJ89"/>
    <mergeCell ref="AK89:BA89"/>
    <mergeCell ref="BB89:BD89"/>
    <mergeCell ref="C87:D89"/>
    <mergeCell ref="E87:L89"/>
    <mergeCell ref="M87:X87"/>
    <mergeCell ref="Y87:AF88"/>
    <mergeCell ref="AG87:AJ87"/>
    <mergeCell ref="AK87:BA87"/>
    <mergeCell ref="BB84:BD84"/>
    <mergeCell ref="BE84:BL86"/>
    <mergeCell ref="M85:X86"/>
    <mergeCell ref="AG85:AJ85"/>
    <mergeCell ref="AK85:BA85"/>
    <mergeCell ref="BB85:BD85"/>
    <mergeCell ref="Y86:AF86"/>
    <mergeCell ref="AG86:AJ86"/>
    <mergeCell ref="AK86:BA86"/>
    <mergeCell ref="BB86:BD86"/>
    <mergeCell ref="C84:D86"/>
    <mergeCell ref="E84:L86"/>
    <mergeCell ref="M84:X84"/>
    <mergeCell ref="Y84:AF85"/>
    <mergeCell ref="AG84:AJ84"/>
    <mergeCell ref="AK84:BA84"/>
    <mergeCell ref="BB93:BD93"/>
    <mergeCell ref="BE93:BL95"/>
    <mergeCell ref="M94:X95"/>
    <mergeCell ref="AG94:AJ94"/>
    <mergeCell ref="AK94:BA94"/>
    <mergeCell ref="BB94:BD94"/>
    <mergeCell ref="Y95:AF95"/>
    <mergeCell ref="AG95:AJ95"/>
    <mergeCell ref="AK95:BA95"/>
    <mergeCell ref="BB95:BD95"/>
    <mergeCell ref="C93:D95"/>
    <mergeCell ref="E93:L95"/>
    <mergeCell ref="M93:X93"/>
    <mergeCell ref="Y93:AF94"/>
    <mergeCell ref="AG93:AJ93"/>
    <mergeCell ref="AK93:BA93"/>
    <mergeCell ref="BB90:BD90"/>
    <mergeCell ref="BE90:BL92"/>
    <mergeCell ref="M91:X92"/>
    <mergeCell ref="AG91:AJ91"/>
    <mergeCell ref="AK91:BA91"/>
    <mergeCell ref="BB91:BD91"/>
    <mergeCell ref="Y92:AF92"/>
    <mergeCell ref="AG92:AJ92"/>
    <mergeCell ref="AK92:BA92"/>
    <mergeCell ref="BB92:BD92"/>
    <mergeCell ref="C90:D92"/>
    <mergeCell ref="E90:L92"/>
    <mergeCell ref="M90:X90"/>
    <mergeCell ref="Y90:AF91"/>
    <mergeCell ref="AG90:AJ90"/>
    <mergeCell ref="AK90:BA90"/>
    <mergeCell ref="BB99:BD99"/>
    <mergeCell ref="BE99:BL101"/>
    <mergeCell ref="M100:X101"/>
    <mergeCell ref="AG100:AJ100"/>
    <mergeCell ref="AK100:BA100"/>
    <mergeCell ref="BB100:BD100"/>
    <mergeCell ref="Y101:AF101"/>
    <mergeCell ref="AG101:AJ101"/>
    <mergeCell ref="AK101:BA101"/>
    <mergeCell ref="BB101:BD101"/>
    <mergeCell ref="C99:D101"/>
    <mergeCell ref="E99:L101"/>
    <mergeCell ref="M99:X99"/>
    <mergeCell ref="Y99:AF100"/>
    <mergeCell ref="AG99:AJ99"/>
    <mergeCell ref="AK99:BA99"/>
    <mergeCell ref="BB96:BD96"/>
    <mergeCell ref="BE96:BL98"/>
    <mergeCell ref="M97:X98"/>
    <mergeCell ref="AG97:AJ97"/>
    <mergeCell ref="AK97:BA97"/>
    <mergeCell ref="BB97:BD97"/>
    <mergeCell ref="Y98:AF98"/>
    <mergeCell ref="AG98:AJ98"/>
    <mergeCell ref="AK98:BA98"/>
    <mergeCell ref="BB98:BD98"/>
    <mergeCell ref="C96:D98"/>
    <mergeCell ref="E96:L98"/>
    <mergeCell ref="M96:X96"/>
    <mergeCell ref="Y96:AF97"/>
    <mergeCell ref="AG96:AJ96"/>
    <mergeCell ref="AK96:BA96"/>
    <mergeCell ref="BB105:BD105"/>
    <mergeCell ref="BE105:BL107"/>
    <mergeCell ref="M106:X107"/>
    <mergeCell ref="AG106:AJ106"/>
    <mergeCell ref="AK106:BA106"/>
    <mergeCell ref="BB106:BD106"/>
    <mergeCell ref="Y107:AF107"/>
    <mergeCell ref="AG107:AJ107"/>
    <mergeCell ref="AK107:BA107"/>
    <mergeCell ref="BB107:BD107"/>
    <mergeCell ref="C105:D107"/>
    <mergeCell ref="E105:L107"/>
    <mergeCell ref="M105:X105"/>
    <mergeCell ref="Y105:AF106"/>
    <mergeCell ref="AG105:AJ105"/>
    <mergeCell ref="AK105:BA105"/>
    <mergeCell ref="BB102:BD102"/>
    <mergeCell ref="BE102:BL104"/>
    <mergeCell ref="M103:X104"/>
    <mergeCell ref="AG103:AJ103"/>
    <mergeCell ref="AK103:BA103"/>
    <mergeCell ref="BB103:BD103"/>
    <mergeCell ref="Y104:AF104"/>
    <mergeCell ref="AG104:AJ104"/>
    <mergeCell ref="AK104:BA104"/>
    <mergeCell ref="BB104:BD104"/>
    <mergeCell ref="C102:D104"/>
    <mergeCell ref="E102:L104"/>
    <mergeCell ref="M102:X102"/>
    <mergeCell ref="Y102:AF103"/>
    <mergeCell ref="AG102:AJ102"/>
    <mergeCell ref="AK102:BA102"/>
    <mergeCell ref="BB117:BD118"/>
    <mergeCell ref="BE117:BL118"/>
    <mergeCell ref="C119:D121"/>
    <mergeCell ref="E119:L121"/>
    <mergeCell ref="M119:X119"/>
    <mergeCell ref="Y119:AF120"/>
    <mergeCell ref="AG119:AJ119"/>
    <mergeCell ref="AK119:BA119"/>
    <mergeCell ref="BB119:BD119"/>
    <mergeCell ref="BE119:BL121"/>
    <mergeCell ref="C117:D118"/>
    <mergeCell ref="E117:L118"/>
    <mergeCell ref="M117:X118"/>
    <mergeCell ref="Y117:AF118"/>
    <mergeCell ref="AG117:AJ118"/>
    <mergeCell ref="AK117:BA118"/>
    <mergeCell ref="R113:Y113"/>
    <mergeCell ref="Z113:AG113"/>
    <mergeCell ref="AJ113:AQ113"/>
    <mergeCell ref="AR113:BG113"/>
    <mergeCell ref="BI113:BL113"/>
    <mergeCell ref="C115:BL115"/>
    <mergeCell ref="BB122:BD122"/>
    <mergeCell ref="BE122:BL124"/>
    <mergeCell ref="M123:X124"/>
    <mergeCell ref="AG123:AJ123"/>
    <mergeCell ref="AK123:BA123"/>
    <mergeCell ref="BB123:BD123"/>
    <mergeCell ref="Y124:AF124"/>
    <mergeCell ref="AG124:AJ124"/>
    <mergeCell ref="AK124:BA124"/>
    <mergeCell ref="BB124:BD124"/>
    <mergeCell ref="C122:D124"/>
    <mergeCell ref="E122:L124"/>
    <mergeCell ref="M122:X122"/>
    <mergeCell ref="Y122:AF123"/>
    <mergeCell ref="AG122:AJ122"/>
    <mergeCell ref="AK122:BA122"/>
    <mergeCell ref="M120:X121"/>
    <mergeCell ref="AG120:AJ120"/>
    <mergeCell ref="AK120:BA120"/>
    <mergeCell ref="BB120:BD120"/>
    <mergeCell ref="Y121:AF121"/>
    <mergeCell ref="AG121:AJ121"/>
    <mergeCell ref="AK121:BA121"/>
    <mergeCell ref="BB121:BD121"/>
    <mergeCell ref="BB128:BD128"/>
    <mergeCell ref="BE128:BL130"/>
    <mergeCell ref="M129:X130"/>
    <mergeCell ref="AG129:AJ129"/>
    <mergeCell ref="AK129:BA129"/>
    <mergeCell ref="BB129:BD129"/>
    <mergeCell ref="Y130:AF130"/>
    <mergeCell ref="AG130:AJ130"/>
    <mergeCell ref="AK130:BA130"/>
    <mergeCell ref="BB130:BD130"/>
    <mergeCell ref="C128:D130"/>
    <mergeCell ref="E128:L130"/>
    <mergeCell ref="M128:X128"/>
    <mergeCell ref="Y128:AF129"/>
    <mergeCell ref="AG128:AJ128"/>
    <mergeCell ref="AK128:BA128"/>
    <mergeCell ref="BB125:BD125"/>
    <mergeCell ref="BE125:BL127"/>
    <mergeCell ref="M126:X127"/>
    <mergeCell ref="AG126:AJ126"/>
    <mergeCell ref="AK126:BA126"/>
    <mergeCell ref="BB126:BD126"/>
    <mergeCell ref="Y127:AF127"/>
    <mergeCell ref="AG127:AJ127"/>
    <mergeCell ref="AK127:BA127"/>
    <mergeCell ref="BB127:BD127"/>
    <mergeCell ref="C125:D127"/>
    <mergeCell ref="E125:L127"/>
    <mergeCell ref="M125:X125"/>
    <mergeCell ref="Y125:AF126"/>
    <mergeCell ref="AG125:AJ125"/>
    <mergeCell ref="AK125:BA125"/>
    <mergeCell ref="BB134:BD134"/>
    <mergeCell ref="BE134:BL136"/>
    <mergeCell ref="M135:X136"/>
    <mergeCell ref="AG135:AJ135"/>
    <mergeCell ref="AK135:BA135"/>
    <mergeCell ref="BB135:BD135"/>
    <mergeCell ref="Y136:AF136"/>
    <mergeCell ref="AG136:AJ136"/>
    <mergeCell ref="AK136:BA136"/>
    <mergeCell ref="BB136:BD136"/>
    <mergeCell ref="C134:D136"/>
    <mergeCell ref="E134:L136"/>
    <mergeCell ref="M134:X134"/>
    <mergeCell ref="Y134:AF135"/>
    <mergeCell ref="AG134:AJ134"/>
    <mergeCell ref="AK134:BA134"/>
    <mergeCell ref="BB131:BD131"/>
    <mergeCell ref="BE131:BL133"/>
    <mergeCell ref="M132:X133"/>
    <mergeCell ref="AG132:AJ132"/>
    <mergeCell ref="AK132:BA132"/>
    <mergeCell ref="BB132:BD132"/>
    <mergeCell ref="Y133:AF133"/>
    <mergeCell ref="AG133:AJ133"/>
    <mergeCell ref="AK133:BA133"/>
    <mergeCell ref="BB133:BD133"/>
    <mergeCell ref="C131:D133"/>
    <mergeCell ref="E131:L133"/>
    <mergeCell ref="M131:X131"/>
    <mergeCell ref="Y131:AF132"/>
    <mergeCell ref="AG131:AJ131"/>
    <mergeCell ref="AK131:BA131"/>
    <mergeCell ref="BB140:BD140"/>
    <mergeCell ref="BE140:BL142"/>
    <mergeCell ref="M141:X142"/>
    <mergeCell ref="AG141:AJ141"/>
    <mergeCell ref="AK141:BA141"/>
    <mergeCell ref="BB141:BD141"/>
    <mergeCell ref="Y142:AF142"/>
    <mergeCell ref="AG142:AJ142"/>
    <mergeCell ref="AK142:BA142"/>
    <mergeCell ref="BB142:BD142"/>
    <mergeCell ref="C140:D142"/>
    <mergeCell ref="E140:L142"/>
    <mergeCell ref="M140:X140"/>
    <mergeCell ref="Y140:AF141"/>
    <mergeCell ref="AG140:AJ140"/>
    <mergeCell ref="AK140:BA140"/>
    <mergeCell ref="BB137:BD137"/>
    <mergeCell ref="BE137:BL139"/>
    <mergeCell ref="M138:X139"/>
    <mergeCell ref="AG138:AJ138"/>
    <mergeCell ref="AK138:BA138"/>
    <mergeCell ref="BB138:BD138"/>
    <mergeCell ref="Y139:AF139"/>
    <mergeCell ref="AG139:AJ139"/>
    <mergeCell ref="AK139:BA139"/>
    <mergeCell ref="BB139:BD139"/>
    <mergeCell ref="C137:D139"/>
    <mergeCell ref="E137:L139"/>
    <mergeCell ref="M137:X137"/>
    <mergeCell ref="Y137:AF138"/>
    <mergeCell ref="AG137:AJ137"/>
    <mergeCell ref="AK137:BA137"/>
    <mergeCell ref="BB146:BD146"/>
    <mergeCell ref="BE146:BL148"/>
    <mergeCell ref="M147:X148"/>
    <mergeCell ref="AG147:AJ147"/>
    <mergeCell ref="AK147:BA147"/>
    <mergeCell ref="BB147:BD147"/>
    <mergeCell ref="Y148:AF148"/>
    <mergeCell ref="AG148:AJ148"/>
    <mergeCell ref="AK148:BA148"/>
    <mergeCell ref="BB148:BD148"/>
    <mergeCell ref="C146:D148"/>
    <mergeCell ref="E146:L148"/>
    <mergeCell ref="M146:X146"/>
    <mergeCell ref="Y146:AF147"/>
    <mergeCell ref="AG146:AJ146"/>
    <mergeCell ref="AK146:BA146"/>
    <mergeCell ref="BB143:BD143"/>
    <mergeCell ref="BE143:BL145"/>
    <mergeCell ref="M144:X145"/>
    <mergeCell ref="AG144:AJ144"/>
    <mergeCell ref="AK144:BA144"/>
    <mergeCell ref="BB144:BD144"/>
    <mergeCell ref="Y145:AF145"/>
    <mergeCell ref="AG145:AJ145"/>
    <mergeCell ref="AK145:BA145"/>
    <mergeCell ref="BB145:BD145"/>
    <mergeCell ref="C143:D145"/>
    <mergeCell ref="E143:L145"/>
    <mergeCell ref="M143:X143"/>
    <mergeCell ref="Y143:AF144"/>
    <mergeCell ref="AG143:AJ143"/>
    <mergeCell ref="AK143:BA143"/>
    <mergeCell ref="BB152:BD152"/>
    <mergeCell ref="BE152:BL154"/>
    <mergeCell ref="M153:X154"/>
    <mergeCell ref="AG153:AJ153"/>
    <mergeCell ref="AK153:BA153"/>
    <mergeCell ref="BB153:BD153"/>
    <mergeCell ref="Y154:AF154"/>
    <mergeCell ref="AG154:AJ154"/>
    <mergeCell ref="AK154:BA154"/>
    <mergeCell ref="BB154:BD154"/>
    <mergeCell ref="C152:D154"/>
    <mergeCell ref="E152:L154"/>
    <mergeCell ref="M152:X152"/>
    <mergeCell ref="Y152:AF153"/>
    <mergeCell ref="AG152:AJ152"/>
    <mergeCell ref="AK152:BA152"/>
    <mergeCell ref="BB149:BD149"/>
    <mergeCell ref="BE149:BL151"/>
    <mergeCell ref="M150:X151"/>
    <mergeCell ref="AG150:AJ150"/>
    <mergeCell ref="AK150:BA150"/>
    <mergeCell ref="BB150:BD150"/>
    <mergeCell ref="Y151:AF151"/>
    <mergeCell ref="AG151:AJ151"/>
    <mergeCell ref="AK151:BA151"/>
    <mergeCell ref="BB151:BD151"/>
    <mergeCell ref="C149:D151"/>
    <mergeCell ref="E149:L151"/>
    <mergeCell ref="M149:X149"/>
    <mergeCell ref="Y149:AF150"/>
    <mergeCell ref="AG149:AJ149"/>
    <mergeCell ref="AK149:BA149"/>
    <mergeCell ref="BB158:BD158"/>
    <mergeCell ref="BE158:BL160"/>
    <mergeCell ref="BN158:BN178"/>
    <mergeCell ref="M159:X160"/>
    <mergeCell ref="AG159:AJ159"/>
    <mergeCell ref="AK159:BA159"/>
    <mergeCell ref="BB159:BD159"/>
    <mergeCell ref="Y160:AF160"/>
    <mergeCell ref="AG160:AJ160"/>
    <mergeCell ref="AK160:BA160"/>
    <mergeCell ref="C158:D160"/>
    <mergeCell ref="E158:L160"/>
    <mergeCell ref="M158:X158"/>
    <mergeCell ref="Y158:AF159"/>
    <mergeCell ref="AG158:AJ158"/>
    <mergeCell ref="AK158:BA158"/>
    <mergeCell ref="BB155:BD155"/>
    <mergeCell ref="BE155:BL157"/>
    <mergeCell ref="M156:X157"/>
    <mergeCell ref="AG156:AJ156"/>
    <mergeCell ref="AK156:BA156"/>
    <mergeCell ref="BB156:BD156"/>
    <mergeCell ref="Y157:AF157"/>
    <mergeCell ref="AG157:AJ157"/>
    <mergeCell ref="AK157:BA157"/>
    <mergeCell ref="BB157:BD157"/>
    <mergeCell ref="C155:D157"/>
    <mergeCell ref="E155:L157"/>
    <mergeCell ref="M155:X155"/>
    <mergeCell ref="Y155:AF156"/>
    <mergeCell ref="AG155:AJ155"/>
    <mergeCell ref="AK155:BA155"/>
    <mergeCell ref="R169:Y169"/>
    <mergeCell ref="Z169:AG169"/>
    <mergeCell ref="AJ169:AQ169"/>
    <mergeCell ref="AR169:BG169"/>
    <mergeCell ref="BI169:BL169"/>
    <mergeCell ref="C171:BL171"/>
    <mergeCell ref="BE161:BL163"/>
    <mergeCell ref="M162:X163"/>
    <mergeCell ref="AG162:AJ162"/>
    <mergeCell ref="AK162:BA162"/>
    <mergeCell ref="BB162:BD162"/>
    <mergeCell ref="Y163:AF163"/>
    <mergeCell ref="AG163:AJ163"/>
    <mergeCell ref="AK163:BA163"/>
    <mergeCell ref="BB163:BD163"/>
    <mergeCell ref="BB160:BD160"/>
    <mergeCell ref="C161:D163"/>
    <mergeCell ref="E161:L163"/>
    <mergeCell ref="M161:X161"/>
    <mergeCell ref="Y161:AF162"/>
    <mergeCell ref="AG161:AJ161"/>
    <mergeCell ref="AK161:BA161"/>
    <mergeCell ref="BB161:BD161"/>
    <mergeCell ref="M176:X177"/>
    <mergeCell ref="AG176:AJ176"/>
    <mergeCell ref="AK176:BA176"/>
    <mergeCell ref="BB176:BD176"/>
    <mergeCell ref="Y177:AF177"/>
    <mergeCell ref="AG177:AJ177"/>
    <mergeCell ref="AK177:BA177"/>
    <mergeCell ref="BB177:BD177"/>
    <mergeCell ref="BB173:BD174"/>
    <mergeCell ref="BE173:BL174"/>
    <mergeCell ref="C175:D177"/>
    <mergeCell ref="E175:L177"/>
    <mergeCell ref="M175:X175"/>
    <mergeCell ref="Y175:AF176"/>
    <mergeCell ref="AG175:AJ175"/>
    <mergeCell ref="AK175:BA175"/>
    <mergeCell ref="BB175:BD175"/>
    <mergeCell ref="BE175:BL177"/>
    <mergeCell ref="C173:D174"/>
    <mergeCell ref="E173:L174"/>
    <mergeCell ref="M173:X174"/>
    <mergeCell ref="Y173:AF174"/>
    <mergeCell ref="AG173:AJ174"/>
    <mergeCell ref="AK173:BA174"/>
    <mergeCell ref="BB181:BD181"/>
    <mergeCell ref="BE181:BL183"/>
    <mergeCell ref="M182:X183"/>
    <mergeCell ref="AG182:AJ182"/>
    <mergeCell ref="AK182:BA182"/>
    <mergeCell ref="BB182:BD182"/>
    <mergeCell ref="Y183:AF183"/>
    <mergeCell ref="AG183:AJ183"/>
    <mergeCell ref="AK183:BA183"/>
    <mergeCell ref="BB183:BD183"/>
    <mergeCell ref="C181:D183"/>
    <mergeCell ref="E181:L183"/>
    <mergeCell ref="M181:X181"/>
    <mergeCell ref="Y181:AF182"/>
    <mergeCell ref="AG181:AJ181"/>
    <mergeCell ref="AK181:BA181"/>
    <mergeCell ref="BB178:BD178"/>
    <mergeCell ref="BE178:BL180"/>
    <mergeCell ref="M179:X180"/>
    <mergeCell ref="AG179:AJ179"/>
    <mergeCell ref="AK179:BA179"/>
    <mergeCell ref="BB179:BD179"/>
    <mergeCell ref="Y180:AF180"/>
    <mergeCell ref="AG180:AJ180"/>
    <mergeCell ref="AK180:BA180"/>
    <mergeCell ref="BB180:BD180"/>
    <mergeCell ref="C178:D180"/>
    <mergeCell ref="E178:L180"/>
    <mergeCell ref="M178:X178"/>
    <mergeCell ref="Y178:AF179"/>
    <mergeCell ref="AG178:AJ178"/>
    <mergeCell ref="AK178:BA178"/>
    <mergeCell ref="BB187:BD187"/>
    <mergeCell ref="BE187:BL189"/>
    <mergeCell ref="M188:X189"/>
    <mergeCell ref="AG188:AJ188"/>
    <mergeCell ref="AK188:BA188"/>
    <mergeCell ref="BB188:BD188"/>
    <mergeCell ref="Y189:AF189"/>
    <mergeCell ref="AG189:AJ189"/>
    <mergeCell ref="AK189:BA189"/>
    <mergeCell ref="BB189:BD189"/>
    <mergeCell ref="C187:D189"/>
    <mergeCell ref="E187:L189"/>
    <mergeCell ref="M187:X187"/>
    <mergeCell ref="Y187:AF188"/>
    <mergeCell ref="AG187:AJ187"/>
    <mergeCell ref="AK187:BA187"/>
    <mergeCell ref="BB184:BD184"/>
    <mergeCell ref="BE184:BL186"/>
    <mergeCell ref="M185:X186"/>
    <mergeCell ref="AG185:AJ185"/>
    <mergeCell ref="AK185:BA185"/>
    <mergeCell ref="BB185:BD185"/>
    <mergeCell ref="Y186:AF186"/>
    <mergeCell ref="AG186:AJ186"/>
    <mergeCell ref="AK186:BA186"/>
    <mergeCell ref="BB186:BD186"/>
    <mergeCell ref="C184:D186"/>
    <mergeCell ref="E184:L186"/>
    <mergeCell ref="M184:X184"/>
    <mergeCell ref="Y184:AF185"/>
    <mergeCell ref="AG184:AJ184"/>
    <mergeCell ref="AK184:BA184"/>
    <mergeCell ref="BB193:BD193"/>
    <mergeCell ref="BE193:BL195"/>
    <mergeCell ref="M194:X195"/>
    <mergeCell ref="AG194:AJ194"/>
    <mergeCell ref="AK194:BA194"/>
    <mergeCell ref="BB194:BD194"/>
    <mergeCell ref="Y195:AF195"/>
    <mergeCell ref="AG195:AJ195"/>
    <mergeCell ref="AK195:BA195"/>
    <mergeCell ref="BB195:BD195"/>
    <mergeCell ref="C193:D195"/>
    <mergeCell ref="E193:L195"/>
    <mergeCell ref="M193:X193"/>
    <mergeCell ref="Y193:AF194"/>
    <mergeCell ref="AG193:AJ193"/>
    <mergeCell ref="AK193:BA193"/>
    <mergeCell ref="BB190:BD190"/>
    <mergeCell ref="BE190:BL192"/>
    <mergeCell ref="M191:X192"/>
    <mergeCell ref="AG191:AJ191"/>
    <mergeCell ref="AK191:BA191"/>
    <mergeCell ref="BB191:BD191"/>
    <mergeCell ref="Y192:AF192"/>
    <mergeCell ref="AG192:AJ192"/>
    <mergeCell ref="AK192:BA192"/>
    <mergeCell ref="BB192:BD192"/>
    <mergeCell ref="C190:D192"/>
    <mergeCell ref="E190:L192"/>
    <mergeCell ref="M190:X190"/>
    <mergeCell ref="Y190:AF191"/>
    <mergeCell ref="AG190:AJ190"/>
    <mergeCell ref="AK190:BA190"/>
    <mergeCell ref="BB199:BD199"/>
    <mergeCell ref="BE199:BL201"/>
    <mergeCell ref="M200:X201"/>
    <mergeCell ref="AG200:AJ200"/>
    <mergeCell ref="AK200:BA200"/>
    <mergeCell ref="BB200:BD200"/>
    <mergeCell ref="Y201:AF201"/>
    <mergeCell ref="AG201:AJ201"/>
    <mergeCell ref="AK201:BA201"/>
    <mergeCell ref="BB201:BD201"/>
    <mergeCell ref="C199:D201"/>
    <mergeCell ref="E199:L201"/>
    <mergeCell ref="M199:X199"/>
    <mergeCell ref="Y199:AF200"/>
    <mergeCell ref="AG199:AJ199"/>
    <mergeCell ref="AK199:BA199"/>
    <mergeCell ref="BB196:BD196"/>
    <mergeCell ref="BE196:BL198"/>
    <mergeCell ref="M197:X198"/>
    <mergeCell ref="AG197:AJ197"/>
    <mergeCell ref="AK197:BA197"/>
    <mergeCell ref="BB197:BD197"/>
    <mergeCell ref="Y198:AF198"/>
    <mergeCell ref="AG198:AJ198"/>
    <mergeCell ref="AK198:BA198"/>
    <mergeCell ref="BB198:BD198"/>
    <mergeCell ref="C196:D198"/>
    <mergeCell ref="E196:L198"/>
    <mergeCell ref="M196:X196"/>
    <mergeCell ref="Y196:AF197"/>
    <mergeCell ref="AG196:AJ196"/>
    <mergeCell ref="AK196:BA196"/>
    <mergeCell ref="BB205:BD205"/>
    <mergeCell ref="BE205:BL207"/>
    <mergeCell ref="M206:X207"/>
    <mergeCell ref="AG206:AJ206"/>
    <mergeCell ref="AK206:BA206"/>
    <mergeCell ref="BB206:BD206"/>
    <mergeCell ref="Y207:AF207"/>
    <mergeCell ref="AG207:AJ207"/>
    <mergeCell ref="AK207:BA207"/>
    <mergeCell ref="BB207:BD207"/>
    <mergeCell ref="C205:D207"/>
    <mergeCell ref="E205:L207"/>
    <mergeCell ref="M205:X205"/>
    <mergeCell ref="Y205:AF206"/>
    <mergeCell ref="AG205:AJ205"/>
    <mergeCell ref="AK205:BA205"/>
    <mergeCell ref="BB202:BD202"/>
    <mergeCell ref="BE202:BL204"/>
    <mergeCell ref="M203:X204"/>
    <mergeCell ref="AG203:AJ203"/>
    <mergeCell ref="AK203:BA203"/>
    <mergeCell ref="BB203:BD203"/>
    <mergeCell ref="Y204:AF204"/>
    <mergeCell ref="AG204:AJ204"/>
    <mergeCell ref="AK204:BA204"/>
    <mergeCell ref="BB204:BD204"/>
    <mergeCell ref="C202:D204"/>
    <mergeCell ref="E202:L204"/>
    <mergeCell ref="M202:X202"/>
    <mergeCell ref="Y202:AF203"/>
    <mergeCell ref="AG202:AJ202"/>
    <mergeCell ref="AK202:BA202"/>
    <mergeCell ref="BB211:BD211"/>
    <mergeCell ref="BE211:BL213"/>
    <mergeCell ref="M212:X213"/>
    <mergeCell ref="AG212:AJ212"/>
    <mergeCell ref="AK212:BA212"/>
    <mergeCell ref="BB212:BD212"/>
    <mergeCell ref="Y213:AF213"/>
    <mergeCell ref="AG213:AJ213"/>
    <mergeCell ref="AK213:BA213"/>
    <mergeCell ref="BB213:BD213"/>
    <mergeCell ref="C211:D213"/>
    <mergeCell ref="E211:L213"/>
    <mergeCell ref="M211:X211"/>
    <mergeCell ref="Y211:AF212"/>
    <mergeCell ref="AG211:AJ211"/>
    <mergeCell ref="AK211:BA211"/>
    <mergeCell ref="BB208:BD208"/>
    <mergeCell ref="BE208:BL210"/>
    <mergeCell ref="M209:X210"/>
    <mergeCell ref="AG209:AJ209"/>
    <mergeCell ref="AK209:BA209"/>
    <mergeCell ref="BB209:BD209"/>
    <mergeCell ref="Y210:AF210"/>
    <mergeCell ref="AG210:AJ210"/>
    <mergeCell ref="AK210:BA210"/>
    <mergeCell ref="BB210:BD210"/>
    <mergeCell ref="C208:D210"/>
    <mergeCell ref="E208:L210"/>
    <mergeCell ref="M208:X208"/>
    <mergeCell ref="Y208:AF209"/>
    <mergeCell ref="AG208:AJ208"/>
    <mergeCell ref="AK208:BA208"/>
    <mergeCell ref="BB217:BD217"/>
    <mergeCell ref="BE217:BL219"/>
    <mergeCell ref="M218:X219"/>
    <mergeCell ref="AG218:AJ218"/>
    <mergeCell ref="AK218:BA218"/>
    <mergeCell ref="BB218:BD218"/>
    <mergeCell ref="Y219:AF219"/>
    <mergeCell ref="AG219:AJ219"/>
    <mergeCell ref="AK219:BA219"/>
    <mergeCell ref="BB219:BD219"/>
    <mergeCell ref="C217:D219"/>
    <mergeCell ref="E217:L219"/>
    <mergeCell ref="M217:X217"/>
    <mergeCell ref="Y217:AF218"/>
    <mergeCell ref="AG217:AJ217"/>
    <mergeCell ref="AK217:BA217"/>
    <mergeCell ref="BB214:BD214"/>
    <mergeCell ref="BE214:BL216"/>
    <mergeCell ref="M215:X216"/>
    <mergeCell ref="AG215:AJ215"/>
    <mergeCell ref="AK215:BA215"/>
    <mergeCell ref="BB215:BD215"/>
    <mergeCell ref="Y216:AF216"/>
    <mergeCell ref="AG216:AJ216"/>
    <mergeCell ref="AK216:BA216"/>
    <mergeCell ref="BB216:BD216"/>
    <mergeCell ref="C214:D216"/>
    <mergeCell ref="E214:L216"/>
    <mergeCell ref="M214:X214"/>
    <mergeCell ref="Y214:AF215"/>
    <mergeCell ref="AG214:AJ214"/>
    <mergeCell ref="AK214:BA214"/>
    <mergeCell ref="BB229:BD230"/>
    <mergeCell ref="BE229:BL230"/>
    <mergeCell ref="C231:D233"/>
    <mergeCell ref="E231:L233"/>
    <mergeCell ref="M231:X231"/>
    <mergeCell ref="Y231:AF232"/>
    <mergeCell ref="AG231:AJ231"/>
    <mergeCell ref="AK231:BA231"/>
    <mergeCell ref="BB231:BD231"/>
    <mergeCell ref="BE231:BL233"/>
    <mergeCell ref="C229:D230"/>
    <mergeCell ref="E229:L230"/>
    <mergeCell ref="M229:X230"/>
    <mergeCell ref="Y229:AF230"/>
    <mergeCell ref="AG229:AJ230"/>
    <mergeCell ref="AK229:BA230"/>
    <mergeCell ref="R225:Y225"/>
    <mergeCell ref="Z225:AG225"/>
    <mergeCell ref="AJ225:AQ225"/>
    <mergeCell ref="AR225:BG225"/>
    <mergeCell ref="BI225:BL225"/>
    <mergeCell ref="C227:BL227"/>
    <mergeCell ref="BB234:BD234"/>
    <mergeCell ref="BE234:BL236"/>
    <mergeCell ref="M235:X236"/>
    <mergeCell ref="AG235:AJ235"/>
    <mergeCell ref="AK235:BA235"/>
    <mergeCell ref="BB235:BD235"/>
    <mergeCell ref="Y236:AF236"/>
    <mergeCell ref="AG236:AJ236"/>
    <mergeCell ref="AK236:BA236"/>
    <mergeCell ref="BB236:BD236"/>
    <mergeCell ref="C234:D236"/>
    <mergeCell ref="E234:L236"/>
    <mergeCell ref="M234:X234"/>
    <mergeCell ref="Y234:AF235"/>
    <mergeCell ref="AG234:AJ234"/>
    <mergeCell ref="AK234:BA234"/>
    <mergeCell ref="M232:X233"/>
    <mergeCell ref="AG232:AJ232"/>
    <mergeCell ref="AK232:BA232"/>
    <mergeCell ref="BB232:BD232"/>
    <mergeCell ref="Y233:AF233"/>
    <mergeCell ref="AG233:AJ233"/>
    <mergeCell ref="AK233:BA233"/>
    <mergeCell ref="BB233:BD233"/>
    <mergeCell ref="BB240:BD240"/>
    <mergeCell ref="BE240:BL242"/>
    <mergeCell ref="M241:X242"/>
    <mergeCell ref="AG241:AJ241"/>
    <mergeCell ref="AK241:BA241"/>
    <mergeCell ref="BB241:BD241"/>
    <mergeCell ref="Y242:AF242"/>
    <mergeCell ref="AG242:AJ242"/>
    <mergeCell ref="AK242:BA242"/>
    <mergeCell ref="BB242:BD242"/>
    <mergeCell ref="C240:D242"/>
    <mergeCell ref="E240:L242"/>
    <mergeCell ref="M240:X240"/>
    <mergeCell ref="Y240:AF241"/>
    <mergeCell ref="AG240:AJ240"/>
    <mergeCell ref="AK240:BA240"/>
    <mergeCell ref="BB237:BD237"/>
    <mergeCell ref="BE237:BL239"/>
    <mergeCell ref="M238:X239"/>
    <mergeCell ref="AG238:AJ238"/>
    <mergeCell ref="AK238:BA238"/>
    <mergeCell ref="BB238:BD238"/>
    <mergeCell ref="Y239:AF239"/>
    <mergeCell ref="AG239:AJ239"/>
    <mergeCell ref="AK239:BA239"/>
    <mergeCell ref="BB239:BD239"/>
    <mergeCell ref="C237:D239"/>
    <mergeCell ref="E237:L239"/>
    <mergeCell ref="M237:X237"/>
    <mergeCell ref="Y237:AF238"/>
    <mergeCell ref="AG237:AJ237"/>
    <mergeCell ref="AK237:BA237"/>
    <mergeCell ref="BB246:BD246"/>
    <mergeCell ref="BE246:BL248"/>
    <mergeCell ref="M247:X248"/>
    <mergeCell ref="AG247:AJ247"/>
    <mergeCell ref="AK247:BA247"/>
    <mergeCell ref="BB247:BD247"/>
    <mergeCell ref="Y248:AF248"/>
    <mergeCell ref="AG248:AJ248"/>
    <mergeCell ref="AK248:BA248"/>
    <mergeCell ref="BB248:BD248"/>
    <mergeCell ref="C246:D248"/>
    <mergeCell ref="E246:L248"/>
    <mergeCell ref="M246:X246"/>
    <mergeCell ref="Y246:AF247"/>
    <mergeCell ref="AG246:AJ246"/>
    <mergeCell ref="AK246:BA246"/>
    <mergeCell ref="BB243:BD243"/>
    <mergeCell ref="BE243:BL245"/>
    <mergeCell ref="M244:X245"/>
    <mergeCell ref="AG244:AJ244"/>
    <mergeCell ref="AK244:BA244"/>
    <mergeCell ref="BB244:BD244"/>
    <mergeCell ref="Y245:AF245"/>
    <mergeCell ref="AG245:AJ245"/>
    <mergeCell ref="AK245:BA245"/>
    <mergeCell ref="BB245:BD245"/>
    <mergeCell ref="C243:D245"/>
    <mergeCell ref="E243:L245"/>
    <mergeCell ref="M243:X243"/>
    <mergeCell ref="Y243:AF244"/>
    <mergeCell ref="AG243:AJ243"/>
    <mergeCell ref="AK243:BA243"/>
    <mergeCell ref="BB252:BD252"/>
    <mergeCell ref="BE252:BL254"/>
    <mergeCell ref="M253:X254"/>
    <mergeCell ref="AG253:AJ253"/>
    <mergeCell ref="AK253:BA253"/>
    <mergeCell ref="BB253:BD253"/>
    <mergeCell ref="Y254:AF254"/>
    <mergeCell ref="AG254:AJ254"/>
    <mergeCell ref="AK254:BA254"/>
    <mergeCell ref="BB254:BD254"/>
    <mergeCell ref="C252:D254"/>
    <mergeCell ref="E252:L254"/>
    <mergeCell ref="M252:X252"/>
    <mergeCell ref="Y252:AF253"/>
    <mergeCell ref="AG252:AJ252"/>
    <mergeCell ref="AK252:BA252"/>
    <mergeCell ref="BB249:BD249"/>
    <mergeCell ref="BE249:BL251"/>
    <mergeCell ref="M250:X251"/>
    <mergeCell ref="AG250:AJ250"/>
    <mergeCell ref="AK250:BA250"/>
    <mergeCell ref="BB250:BD250"/>
    <mergeCell ref="Y251:AF251"/>
    <mergeCell ref="AG251:AJ251"/>
    <mergeCell ref="AK251:BA251"/>
    <mergeCell ref="BB251:BD251"/>
    <mergeCell ref="C249:D251"/>
    <mergeCell ref="E249:L251"/>
    <mergeCell ref="M249:X249"/>
    <mergeCell ref="Y249:AF250"/>
    <mergeCell ref="AG249:AJ249"/>
    <mergeCell ref="AK249:BA249"/>
    <mergeCell ref="BB258:BD258"/>
    <mergeCell ref="BE258:BL260"/>
    <mergeCell ref="M259:X260"/>
    <mergeCell ref="AG259:AJ259"/>
    <mergeCell ref="AK259:BA259"/>
    <mergeCell ref="BB259:BD259"/>
    <mergeCell ref="Y260:AF260"/>
    <mergeCell ref="AG260:AJ260"/>
    <mergeCell ref="AK260:BA260"/>
    <mergeCell ref="BB260:BD260"/>
    <mergeCell ref="C258:D260"/>
    <mergeCell ref="E258:L260"/>
    <mergeCell ref="M258:X258"/>
    <mergeCell ref="Y258:AF259"/>
    <mergeCell ref="AG258:AJ258"/>
    <mergeCell ref="AK258:BA258"/>
    <mergeCell ref="BB255:BD255"/>
    <mergeCell ref="BE255:BL257"/>
    <mergeCell ref="M256:X257"/>
    <mergeCell ref="AG256:AJ256"/>
    <mergeCell ref="AK256:BA256"/>
    <mergeCell ref="BB256:BD256"/>
    <mergeCell ref="Y257:AF257"/>
    <mergeCell ref="AG257:AJ257"/>
    <mergeCell ref="AK257:BA257"/>
    <mergeCell ref="BB257:BD257"/>
    <mergeCell ref="C255:D257"/>
    <mergeCell ref="E255:L257"/>
    <mergeCell ref="M255:X255"/>
    <mergeCell ref="Y255:AF256"/>
    <mergeCell ref="AG255:AJ255"/>
    <mergeCell ref="AK255:BA255"/>
    <mergeCell ref="BB264:BD264"/>
    <mergeCell ref="BE264:BL266"/>
    <mergeCell ref="M265:X266"/>
    <mergeCell ref="AG265:AJ265"/>
    <mergeCell ref="AK265:BA265"/>
    <mergeCell ref="BB265:BD265"/>
    <mergeCell ref="Y266:AF266"/>
    <mergeCell ref="AG266:AJ266"/>
    <mergeCell ref="AK266:BA266"/>
    <mergeCell ref="BB266:BD266"/>
    <mergeCell ref="C264:D266"/>
    <mergeCell ref="E264:L266"/>
    <mergeCell ref="M264:X264"/>
    <mergeCell ref="Y264:AF265"/>
    <mergeCell ref="AG264:AJ264"/>
    <mergeCell ref="AK264:BA264"/>
    <mergeCell ref="BB261:BD261"/>
    <mergeCell ref="BE261:BL263"/>
    <mergeCell ref="M262:X263"/>
    <mergeCell ref="AG262:AJ262"/>
    <mergeCell ref="AK262:BA262"/>
    <mergeCell ref="BB262:BD262"/>
    <mergeCell ref="Y263:AF263"/>
    <mergeCell ref="AG263:AJ263"/>
    <mergeCell ref="AK263:BA263"/>
    <mergeCell ref="BB263:BD263"/>
    <mergeCell ref="C261:D263"/>
    <mergeCell ref="E261:L263"/>
    <mergeCell ref="M261:X261"/>
    <mergeCell ref="Y261:AF262"/>
    <mergeCell ref="AG261:AJ261"/>
    <mergeCell ref="AK261:BA261"/>
    <mergeCell ref="BB270:BD270"/>
    <mergeCell ref="BE270:BL272"/>
    <mergeCell ref="M271:X272"/>
    <mergeCell ref="AG271:AJ271"/>
    <mergeCell ref="AK271:BA271"/>
    <mergeCell ref="BB271:BD271"/>
    <mergeCell ref="Y272:AF272"/>
    <mergeCell ref="AG272:AJ272"/>
    <mergeCell ref="AK272:BA272"/>
    <mergeCell ref="BB272:BD272"/>
    <mergeCell ref="C270:D272"/>
    <mergeCell ref="E270:L272"/>
    <mergeCell ref="M270:X270"/>
    <mergeCell ref="Y270:AF271"/>
    <mergeCell ref="AG270:AJ270"/>
    <mergeCell ref="AK270:BA270"/>
    <mergeCell ref="BB267:BD267"/>
    <mergeCell ref="BE267:BL269"/>
    <mergeCell ref="M268:X269"/>
    <mergeCell ref="AG268:AJ268"/>
    <mergeCell ref="AK268:BA268"/>
    <mergeCell ref="BB268:BD268"/>
    <mergeCell ref="Y269:AF269"/>
    <mergeCell ref="AG269:AJ269"/>
    <mergeCell ref="AK269:BA269"/>
    <mergeCell ref="BB269:BD269"/>
    <mergeCell ref="C267:D269"/>
    <mergeCell ref="E267:L269"/>
    <mergeCell ref="M267:X267"/>
    <mergeCell ref="Y267:AF268"/>
    <mergeCell ref="AG267:AJ267"/>
    <mergeCell ref="AK267:BA267"/>
    <mergeCell ref="R281:Y281"/>
    <mergeCell ref="Z281:AG281"/>
    <mergeCell ref="AJ281:AQ281"/>
    <mergeCell ref="AR281:BG281"/>
    <mergeCell ref="BI281:BL281"/>
    <mergeCell ref="C283:BL283"/>
    <mergeCell ref="BB273:BD273"/>
    <mergeCell ref="BE273:BL275"/>
    <mergeCell ref="M274:X275"/>
    <mergeCell ref="AG274:AJ274"/>
    <mergeCell ref="AK274:BA274"/>
    <mergeCell ref="BB274:BD274"/>
    <mergeCell ref="Y275:AF275"/>
    <mergeCell ref="AG275:AJ275"/>
    <mergeCell ref="AK275:BA275"/>
    <mergeCell ref="BB275:BD275"/>
    <mergeCell ref="C273:D275"/>
    <mergeCell ref="E273:L275"/>
    <mergeCell ref="M273:X273"/>
    <mergeCell ref="Y273:AF274"/>
    <mergeCell ref="AG273:AJ273"/>
    <mergeCell ref="AK273:BA273"/>
    <mergeCell ref="M288:X289"/>
    <mergeCell ref="AG288:AJ288"/>
    <mergeCell ref="AK288:BA288"/>
    <mergeCell ref="BB288:BD288"/>
    <mergeCell ref="Y289:AF289"/>
    <mergeCell ref="AG289:AJ289"/>
    <mergeCell ref="AK289:BA289"/>
    <mergeCell ref="BB289:BD289"/>
    <mergeCell ref="BB285:BD286"/>
    <mergeCell ref="BE285:BL286"/>
    <mergeCell ref="C287:D289"/>
    <mergeCell ref="E287:L289"/>
    <mergeCell ref="M287:X287"/>
    <mergeCell ref="Y287:AF288"/>
    <mergeCell ref="AG287:AJ287"/>
    <mergeCell ref="AK287:BA287"/>
    <mergeCell ref="BB287:BD287"/>
    <mergeCell ref="BE287:BL289"/>
    <mergeCell ref="C285:D286"/>
    <mergeCell ref="E285:L286"/>
    <mergeCell ref="M285:X286"/>
    <mergeCell ref="Y285:AF286"/>
    <mergeCell ref="AG285:AJ286"/>
    <mergeCell ref="AK285:BA286"/>
    <mergeCell ref="BB293:BD293"/>
    <mergeCell ref="BE293:BL295"/>
    <mergeCell ref="M294:X295"/>
    <mergeCell ref="AG294:AJ294"/>
    <mergeCell ref="AK294:BA294"/>
    <mergeCell ref="BB294:BD294"/>
    <mergeCell ref="Y295:AF295"/>
    <mergeCell ref="AG295:AJ295"/>
    <mergeCell ref="AK295:BA295"/>
    <mergeCell ref="BB295:BD295"/>
    <mergeCell ref="C293:D295"/>
    <mergeCell ref="E293:L295"/>
    <mergeCell ref="M293:X293"/>
    <mergeCell ref="Y293:AF294"/>
    <mergeCell ref="AG293:AJ293"/>
    <mergeCell ref="AK293:BA293"/>
    <mergeCell ref="BB290:BD290"/>
    <mergeCell ref="BE290:BL292"/>
    <mergeCell ref="M291:X292"/>
    <mergeCell ref="AG291:AJ291"/>
    <mergeCell ref="AK291:BA291"/>
    <mergeCell ref="BB291:BD291"/>
    <mergeCell ref="Y292:AF292"/>
    <mergeCell ref="AG292:AJ292"/>
    <mergeCell ref="AK292:BA292"/>
    <mergeCell ref="BB292:BD292"/>
    <mergeCell ref="C290:D292"/>
    <mergeCell ref="E290:L292"/>
    <mergeCell ref="M290:X290"/>
    <mergeCell ref="Y290:AF291"/>
    <mergeCell ref="AG290:AJ290"/>
    <mergeCell ref="AK290:BA290"/>
    <mergeCell ref="BB299:BD299"/>
    <mergeCell ref="BE299:BL301"/>
    <mergeCell ref="M300:X301"/>
    <mergeCell ref="AG300:AJ300"/>
    <mergeCell ref="AK300:BA300"/>
    <mergeCell ref="BB300:BD300"/>
    <mergeCell ref="Y301:AF301"/>
    <mergeCell ref="AG301:AJ301"/>
    <mergeCell ref="AK301:BA301"/>
    <mergeCell ref="BB301:BD301"/>
    <mergeCell ref="C299:D301"/>
    <mergeCell ref="E299:L301"/>
    <mergeCell ref="M299:X299"/>
    <mergeCell ref="Y299:AF300"/>
    <mergeCell ref="AG299:AJ299"/>
    <mergeCell ref="AK299:BA299"/>
    <mergeCell ref="BB296:BD296"/>
    <mergeCell ref="BE296:BL298"/>
    <mergeCell ref="M297:X298"/>
    <mergeCell ref="AG297:AJ297"/>
    <mergeCell ref="AK297:BA297"/>
    <mergeCell ref="BB297:BD297"/>
    <mergeCell ref="Y298:AF298"/>
    <mergeCell ref="AG298:AJ298"/>
    <mergeCell ref="AK298:BA298"/>
    <mergeCell ref="BB298:BD298"/>
    <mergeCell ref="C296:D298"/>
    <mergeCell ref="E296:L298"/>
    <mergeCell ref="M296:X296"/>
    <mergeCell ref="Y296:AF297"/>
    <mergeCell ref="AG296:AJ296"/>
    <mergeCell ref="AK296:BA296"/>
    <mergeCell ref="BB305:BD305"/>
    <mergeCell ref="BE305:BL307"/>
    <mergeCell ref="M306:X307"/>
    <mergeCell ref="AG306:AJ306"/>
    <mergeCell ref="AK306:BA306"/>
    <mergeCell ref="BB306:BD306"/>
    <mergeCell ref="Y307:AF307"/>
    <mergeCell ref="AG307:AJ307"/>
    <mergeCell ref="AK307:BA307"/>
    <mergeCell ref="BB307:BD307"/>
    <mergeCell ref="C305:D307"/>
    <mergeCell ref="E305:L307"/>
    <mergeCell ref="M305:X305"/>
    <mergeCell ref="Y305:AF306"/>
    <mergeCell ref="AG305:AJ305"/>
    <mergeCell ref="AK305:BA305"/>
    <mergeCell ref="BB302:BD302"/>
    <mergeCell ref="BE302:BL304"/>
    <mergeCell ref="M303:X304"/>
    <mergeCell ref="AG303:AJ303"/>
    <mergeCell ref="AK303:BA303"/>
    <mergeCell ref="BB303:BD303"/>
    <mergeCell ref="Y304:AF304"/>
    <mergeCell ref="AG304:AJ304"/>
    <mergeCell ref="AK304:BA304"/>
    <mergeCell ref="BB304:BD304"/>
    <mergeCell ref="C302:D304"/>
    <mergeCell ref="E302:L304"/>
    <mergeCell ref="M302:X302"/>
    <mergeCell ref="Y302:AF303"/>
    <mergeCell ref="AG302:AJ302"/>
    <mergeCell ref="AK302:BA302"/>
    <mergeCell ref="BB311:BD311"/>
    <mergeCell ref="BE311:BL313"/>
    <mergeCell ref="M312:X313"/>
    <mergeCell ref="AG312:AJ312"/>
    <mergeCell ref="AK312:BA312"/>
    <mergeCell ref="BB312:BD312"/>
    <mergeCell ref="Y313:AF313"/>
    <mergeCell ref="AG313:AJ313"/>
    <mergeCell ref="AK313:BA313"/>
    <mergeCell ref="BB313:BD313"/>
    <mergeCell ref="C311:D313"/>
    <mergeCell ref="E311:L313"/>
    <mergeCell ref="M311:X311"/>
    <mergeCell ref="Y311:AF312"/>
    <mergeCell ref="AG311:AJ311"/>
    <mergeCell ref="AK311:BA311"/>
    <mergeCell ref="BB308:BD308"/>
    <mergeCell ref="BE308:BL310"/>
    <mergeCell ref="M309:X310"/>
    <mergeCell ref="AG309:AJ309"/>
    <mergeCell ref="AK309:BA309"/>
    <mergeCell ref="BB309:BD309"/>
    <mergeCell ref="Y310:AF310"/>
    <mergeCell ref="AG310:AJ310"/>
    <mergeCell ref="AK310:BA310"/>
    <mergeCell ref="BB310:BD310"/>
    <mergeCell ref="C308:D310"/>
    <mergeCell ref="E308:L310"/>
    <mergeCell ref="M308:X308"/>
    <mergeCell ref="Y308:AF309"/>
    <mergeCell ref="AG308:AJ308"/>
    <mergeCell ref="AK308:BA308"/>
    <mergeCell ref="BB317:BD317"/>
    <mergeCell ref="BE317:BL319"/>
    <mergeCell ref="M318:X319"/>
    <mergeCell ref="AG318:AJ318"/>
    <mergeCell ref="AK318:BA318"/>
    <mergeCell ref="BB318:BD318"/>
    <mergeCell ref="Y319:AF319"/>
    <mergeCell ref="AG319:AJ319"/>
    <mergeCell ref="AK319:BA319"/>
    <mergeCell ref="BB319:BD319"/>
    <mergeCell ref="C317:D319"/>
    <mergeCell ref="E317:L319"/>
    <mergeCell ref="M317:X317"/>
    <mergeCell ref="Y317:AF318"/>
    <mergeCell ref="AG317:AJ317"/>
    <mergeCell ref="AK317:BA317"/>
    <mergeCell ref="BB314:BD314"/>
    <mergeCell ref="BE314:BL316"/>
    <mergeCell ref="M315:X316"/>
    <mergeCell ref="AG315:AJ315"/>
    <mergeCell ref="AK315:BA315"/>
    <mergeCell ref="BB315:BD315"/>
    <mergeCell ref="Y316:AF316"/>
    <mergeCell ref="AG316:AJ316"/>
    <mergeCell ref="AK316:BA316"/>
    <mergeCell ref="BB316:BD316"/>
    <mergeCell ref="C314:D316"/>
    <mergeCell ref="E314:L316"/>
    <mergeCell ref="M314:X314"/>
    <mergeCell ref="Y314:AF315"/>
    <mergeCell ref="AG314:AJ314"/>
    <mergeCell ref="AK314:BA314"/>
    <mergeCell ref="BB323:BD323"/>
    <mergeCell ref="BE323:BL325"/>
    <mergeCell ref="M324:X325"/>
    <mergeCell ref="AG324:AJ324"/>
    <mergeCell ref="AK324:BA324"/>
    <mergeCell ref="BB324:BD324"/>
    <mergeCell ref="Y325:AF325"/>
    <mergeCell ref="AG325:AJ325"/>
    <mergeCell ref="AK325:BA325"/>
    <mergeCell ref="BB325:BD325"/>
    <mergeCell ref="C323:D325"/>
    <mergeCell ref="E323:L325"/>
    <mergeCell ref="M323:X323"/>
    <mergeCell ref="Y323:AF324"/>
    <mergeCell ref="AG323:AJ323"/>
    <mergeCell ref="AK323:BA323"/>
    <mergeCell ref="BB320:BD320"/>
    <mergeCell ref="BE320:BL322"/>
    <mergeCell ref="M321:X322"/>
    <mergeCell ref="AG321:AJ321"/>
    <mergeCell ref="AK321:BA321"/>
    <mergeCell ref="BB321:BD321"/>
    <mergeCell ref="Y322:AF322"/>
    <mergeCell ref="AG322:AJ322"/>
    <mergeCell ref="AK322:BA322"/>
    <mergeCell ref="BB322:BD322"/>
    <mergeCell ref="C320:D322"/>
    <mergeCell ref="E320:L322"/>
    <mergeCell ref="M320:X320"/>
    <mergeCell ref="Y320:AF321"/>
    <mergeCell ref="AG320:AJ320"/>
    <mergeCell ref="AK320:BA320"/>
    <mergeCell ref="BB329:BD329"/>
    <mergeCell ref="BE329:BL331"/>
    <mergeCell ref="M330:X331"/>
    <mergeCell ref="AG330:AJ330"/>
    <mergeCell ref="AK330:BA330"/>
    <mergeCell ref="BB330:BD330"/>
    <mergeCell ref="Y331:AF331"/>
    <mergeCell ref="AG331:AJ331"/>
    <mergeCell ref="AK331:BA331"/>
    <mergeCell ref="BB331:BD331"/>
    <mergeCell ref="C329:D331"/>
    <mergeCell ref="E329:L331"/>
    <mergeCell ref="M329:X329"/>
    <mergeCell ref="Y329:AF330"/>
    <mergeCell ref="AG329:AJ329"/>
    <mergeCell ref="AK329:BA329"/>
    <mergeCell ref="BB326:BD326"/>
    <mergeCell ref="BE326:BL328"/>
    <mergeCell ref="M327:X328"/>
    <mergeCell ref="AG327:AJ327"/>
    <mergeCell ref="AK327:BA327"/>
    <mergeCell ref="BB327:BD327"/>
    <mergeCell ref="Y328:AF328"/>
    <mergeCell ref="AG328:AJ328"/>
    <mergeCell ref="AK328:BA328"/>
    <mergeCell ref="BB328:BD328"/>
    <mergeCell ref="C326:D328"/>
    <mergeCell ref="E326:L328"/>
    <mergeCell ref="M326:X326"/>
    <mergeCell ref="Y326:AF327"/>
    <mergeCell ref="AG326:AJ326"/>
    <mergeCell ref="AK326:BA326"/>
    <mergeCell ref="BB341:BD342"/>
    <mergeCell ref="BE341:BL342"/>
    <mergeCell ref="C343:D345"/>
    <mergeCell ref="E343:L345"/>
    <mergeCell ref="M343:X343"/>
    <mergeCell ref="Y343:AF344"/>
    <mergeCell ref="AG343:AJ343"/>
    <mergeCell ref="AK343:BA343"/>
    <mergeCell ref="BB343:BD343"/>
    <mergeCell ref="BE343:BL345"/>
    <mergeCell ref="C341:D342"/>
    <mergeCell ref="E341:L342"/>
    <mergeCell ref="M341:X342"/>
    <mergeCell ref="Y341:AF342"/>
    <mergeCell ref="AG341:AJ342"/>
    <mergeCell ref="AK341:BA342"/>
    <mergeCell ref="R337:Y337"/>
    <mergeCell ref="Z337:AG337"/>
    <mergeCell ref="AJ337:AQ337"/>
    <mergeCell ref="AR337:BG337"/>
    <mergeCell ref="BI337:BL337"/>
    <mergeCell ref="C339:BL339"/>
    <mergeCell ref="BB346:BD346"/>
    <mergeCell ref="BE346:BL348"/>
    <mergeCell ref="M347:X348"/>
    <mergeCell ref="AG347:AJ347"/>
    <mergeCell ref="AK347:BA347"/>
    <mergeCell ref="BB347:BD347"/>
    <mergeCell ref="Y348:AF348"/>
    <mergeCell ref="AG348:AJ348"/>
    <mergeCell ref="AK348:BA348"/>
    <mergeCell ref="BB348:BD348"/>
    <mergeCell ref="C346:D348"/>
    <mergeCell ref="E346:L348"/>
    <mergeCell ref="M346:X346"/>
    <mergeCell ref="Y346:AF347"/>
    <mergeCell ref="AG346:AJ346"/>
    <mergeCell ref="AK346:BA346"/>
    <mergeCell ref="M344:X345"/>
    <mergeCell ref="AG344:AJ344"/>
    <mergeCell ref="AK344:BA344"/>
    <mergeCell ref="BB344:BD344"/>
    <mergeCell ref="Y345:AF345"/>
    <mergeCell ref="AG345:AJ345"/>
    <mergeCell ref="AK345:BA345"/>
    <mergeCell ref="BB345:BD345"/>
    <mergeCell ref="BB352:BD352"/>
    <mergeCell ref="BE352:BL354"/>
    <mergeCell ref="M353:X354"/>
    <mergeCell ref="AG353:AJ353"/>
    <mergeCell ref="AK353:BA353"/>
    <mergeCell ref="BB353:BD353"/>
    <mergeCell ref="Y354:AF354"/>
    <mergeCell ref="AG354:AJ354"/>
    <mergeCell ref="AK354:BA354"/>
    <mergeCell ref="BB354:BD354"/>
    <mergeCell ref="C352:D354"/>
    <mergeCell ref="E352:L354"/>
    <mergeCell ref="M352:X352"/>
    <mergeCell ref="Y352:AF353"/>
    <mergeCell ref="AG352:AJ352"/>
    <mergeCell ref="AK352:BA352"/>
    <mergeCell ref="BB349:BD349"/>
    <mergeCell ref="BE349:BL351"/>
    <mergeCell ref="M350:X351"/>
    <mergeCell ref="AG350:AJ350"/>
    <mergeCell ref="AK350:BA350"/>
    <mergeCell ref="BB350:BD350"/>
    <mergeCell ref="Y351:AF351"/>
    <mergeCell ref="AG351:AJ351"/>
    <mergeCell ref="AK351:BA351"/>
    <mergeCell ref="BB351:BD351"/>
    <mergeCell ref="C349:D351"/>
    <mergeCell ref="E349:L351"/>
    <mergeCell ref="M349:X349"/>
    <mergeCell ref="Y349:AF350"/>
    <mergeCell ref="AG349:AJ349"/>
    <mergeCell ref="AK349:BA349"/>
    <mergeCell ref="BB358:BD358"/>
    <mergeCell ref="BE358:BL360"/>
    <mergeCell ref="M359:X360"/>
    <mergeCell ref="AG359:AJ359"/>
    <mergeCell ref="AK359:BA359"/>
    <mergeCell ref="BB359:BD359"/>
    <mergeCell ref="Y360:AF360"/>
    <mergeCell ref="AG360:AJ360"/>
    <mergeCell ref="AK360:BA360"/>
    <mergeCell ref="BB360:BD360"/>
    <mergeCell ref="C358:D360"/>
    <mergeCell ref="E358:L360"/>
    <mergeCell ref="M358:X358"/>
    <mergeCell ref="Y358:AF359"/>
    <mergeCell ref="AG358:AJ358"/>
    <mergeCell ref="AK358:BA358"/>
    <mergeCell ref="BB355:BD355"/>
    <mergeCell ref="BE355:BL357"/>
    <mergeCell ref="M356:X357"/>
    <mergeCell ref="AG356:AJ356"/>
    <mergeCell ref="AK356:BA356"/>
    <mergeCell ref="BB356:BD356"/>
    <mergeCell ref="Y357:AF357"/>
    <mergeCell ref="AG357:AJ357"/>
    <mergeCell ref="AK357:BA357"/>
    <mergeCell ref="BB357:BD357"/>
    <mergeCell ref="C355:D357"/>
    <mergeCell ref="E355:L357"/>
    <mergeCell ref="M355:X355"/>
    <mergeCell ref="Y355:AF356"/>
    <mergeCell ref="AG355:AJ355"/>
    <mergeCell ref="AK355:BA355"/>
    <mergeCell ref="BB364:BD364"/>
    <mergeCell ref="BE364:BL366"/>
    <mergeCell ref="M365:X366"/>
    <mergeCell ref="AG365:AJ365"/>
    <mergeCell ref="AK365:BA365"/>
    <mergeCell ref="BB365:BD365"/>
    <mergeCell ref="Y366:AF366"/>
    <mergeCell ref="AG366:AJ366"/>
    <mergeCell ref="AK366:BA366"/>
    <mergeCell ref="BB366:BD366"/>
    <mergeCell ref="C364:D366"/>
    <mergeCell ref="E364:L366"/>
    <mergeCell ref="M364:X364"/>
    <mergeCell ref="Y364:AF365"/>
    <mergeCell ref="AG364:AJ364"/>
    <mergeCell ref="AK364:BA364"/>
    <mergeCell ref="BB361:BD361"/>
    <mergeCell ref="BE361:BL363"/>
    <mergeCell ref="M362:X363"/>
    <mergeCell ref="AG362:AJ362"/>
    <mergeCell ref="AK362:BA362"/>
    <mergeCell ref="BB362:BD362"/>
    <mergeCell ref="Y363:AF363"/>
    <mergeCell ref="AG363:AJ363"/>
    <mergeCell ref="AK363:BA363"/>
    <mergeCell ref="BB363:BD363"/>
    <mergeCell ref="C361:D363"/>
    <mergeCell ref="E361:L363"/>
    <mergeCell ref="M361:X361"/>
    <mergeCell ref="Y361:AF362"/>
    <mergeCell ref="AG361:AJ361"/>
    <mergeCell ref="AK361:BA361"/>
    <mergeCell ref="BB370:BD370"/>
    <mergeCell ref="BE370:BL372"/>
    <mergeCell ref="M371:X372"/>
    <mergeCell ref="AG371:AJ371"/>
    <mergeCell ref="AK371:BA371"/>
    <mergeCell ref="BB371:BD371"/>
    <mergeCell ref="Y372:AF372"/>
    <mergeCell ref="AG372:AJ372"/>
    <mergeCell ref="AK372:BA372"/>
    <mergeCell ref="BB372:BD372"/>
    <mergeCell ref="C370:D372"/>
    <mergeCell ref="E370:L372"/>
    <mergeCell ref="M370:X370"/>
    <mergeCell ref="Y370:AF371"/>
    <mergeCell ref="AG370:AJ370"/>
    <mergeCell ref="AK370:BA370"/>
    <mergeCell ref="BB367:BD367"/>
    <mergeCell ref="BE367:BL369"/>
    <mergeCell ref="M368:X369"/>
    <mergeCell ref="AG368:AJ368"/>
    <mergeCell ref="AK368:BA368"/>
    <mergeCell ref="BB368:BD368"/>
    <mergeCell ref="Y369:AF369"/>
    <mergeCell ref="AG369:AJ369"/>
    <mergeCell ref="AK369:BA369"/>
    <mergeCell ref="BB369:BD369"/>
    <mergeCell ref="C367:D369"/>
    <mergeCell ref="E367:L369"/>
    <mergeCell ref="M367:X367"/>
    <mergeCell ref="Y367:AF368"/>
    <mergeCell ref="AG367:AJ367"/>
    <mergeCell ref="AK367:BA367"/>
    <mergeCell ref="BB376:BD376"/>
    <mergeCell ref="BE376:BL378"/>
    <mergeCell ref="M377:X378"/>
    <mergeCell ref="AG377:AJ377"/>
    <mergeCell ref="AK377:BA377"/>
    <mergeCell ref="BB377:BD377"/>
    <mergeCell ref="Y378:AF378"/>
    <mergeCell ref="AG378:AJ378"/>
    <mergeCell ref="AK378:BA378"/>
    <mergeCell ref="BB378:BD378"/>
    <mergeCell ref="C376:D378"/>
    <mergeCell ref="E376:L378"/>
    <mergeCell ref="M376:X376"/>
    <mergeCell ref="Y376:AF377"/>
    <mergeCell ref="AG376:AJ376"/>
    <mergeCell ref="AK376:BA376"/>
    <mergeCell ref="BB373:BD373"/>
    <mergeCell ref="BE373:BL375"/>
    <mergeCell ref="M374:X375"/>
    <mergeCell ref="AG374:AJ374"/>
    <mergeCell ref="AK374:BA374"/>
    <mergeCell ref="BB374:BD374"/>
    <mergeCell ref="Y375:AF375"/>
    <mergeCell ref="AG375:AJ375"/>
    <mergeCell ref="AK375:BA375"/>
    <mergeCell ref="BB375:BD375"/>
    <mergeCell ref="C373:D375"/>
    <mergeCell ref="E373:L375"/>
    <mergeCell ref="M373:X373"/>
    <mergeCell ref="Y373:AF374"/>
    <mergeCell ref="AG373:AJ373"/>
    <mergeCell ref="AK373:BA373"/>
    <mergeCell ref="BB382:BD382"/>
    <mergeCell ref="BE382:BL384"/>
    <mergeCell ref="M383:X384"/>
    <mergeCell ref="AG383:AJ383"/>
    <mergeCell ref="AK383:BA383"/>
    <mergeCell ref="BB383:BD383"/>
    <mergeCell ref="Y384:AF384"/>
    <mergeCell ref="AG384:AJ384"/>
    <mergeCell ref="AK384:BA384"/>
    <mergeCell ref="BB384:BD384"/>
    <mergeCell ref="C382:D384"/>
    <mergeCell ref="E382:L384"/>
    <mergeCell ref="M382:X382"/>
    <mergeCell ref="Y382:AF383"/>
    <mergeCell ref="AG382:AJ382"/>
    <mergeCell ref="AK382:BA382"/>
    <mergeCell ref="BB379:BD379"/>
    <mergeCell ref="BE379:BL381"/>
    <mergeCell ref="M380:X381"/>
    <mergeCell ref="AG380:AJ380"/>
    <mergeCell ref="AK380:BA380"/>
    <mergeCell ref="BB380:BD380"/>
    <mergeCell ref="Y381:AF381"/>
    <mergeCell ref="AG381:AJ381"/>
    <mergeCell ref="AK381:BA381"/>
    <mergeCell ref="BB381:BD381"/>
    <mergeCell ref="C379:D381"/>
    <mergeCell ref="E379:L381"/>
    <mergeCell ref="M379:X379"/>
    <mergeCell ref="Y379:AF380"/>
    <mergeCell ref="AG379:AJ379"/>
    <mergeCell ref="AK379:BA379"/>
    <mergeCell ref="R393:Y393"/>
    <mergeCell ref="Z393:AG393"/>
    <mergeCell ref="AJ393:AQ393"/>
    <mergeCell ref="AR393:BG393"/>
    <mergeCell ref="BI393:BL393"/>
    <mergeCell ref="C395:BL395"/>
    <mergeCell ref="BB385:BD385"/>
    <mergeCell ref="BE385:BL387"/>
    <mergeCell ref="M386:X387"/>
    <mergeCell ref="AG386:AJ386"/>
    <mergeCell ref="AK386:BA386"/>
    <mergeCell ref="BB386:BD386"/>
    <mergeCell ref="Y387:AF387"/>
    <mergeCell ref="AG387:AJ387"/>
    <mergeCell ref="AK387:BA387"/>
    <mergeCell ref="BB387:BD387"/>
    <mergeCell ref="C385:D387"/>
    <mergeCell ref="E385:L387"/>
    <mergeCell ref="M385:X385"/>
    <mergeCell ref="Y385:AF386"/>
    <mergeCell ref="AG385:AJ385"/>
    <mergeCell ref="AK385:BA385"/>
    <mergeCell ref="M400:X401"/>
    <mergeCell ref="AG400:AJ400"/>
    <mergeCell ref="AK400:BA400"/>
    <mergeCell ref="BB400:BD400"/>
    <mergeCell ref="Y401:AF401"/>
    <mergeCell ref="AG401:AJ401"/>
    <mergeCell ref="AK401:BA401"/>
    <mergeCell ref="BB401:BD401"/>
    <mergeCell ref="BB397:BD398"/>
    <mergeCell ref="BE397:BL398"/>
    <mergeCell ref="C399:D401"/>
    <mergeCell ref="E399:L401"/>
    <mergeCell ref="M399:X399"/>
    <mergeCell ref="Y399:AF400"/>
    <mergeCell ref="AG399:AJ399"/>
    <mergeCell ref="AK399:BA399"/>
    <mergeCell ref="BB399:BD399"/>
    <mergeCell ref="BE399:BL401"/>
    <mergeCell ref="C397:D398"/>
    <mergeCell ref="E397:L398"/>
    <mergeCell ref="M397:X398"/>
    <mergeCell ref="Y397:AF398"/>
    <mergeCell ref="AG397:AJ398"/>
    <mergeCell ref="AK397:BA398"/>
    <mergeCell ref="BB405:BD405"/>
    <mergeCell ref="BE405:BL407"/>
    <mergeCell ref="M406:X407"/>
    <mergeCell ref="AG406:AJ406"/>
    <mergeCell ref="AK406:BA406"/>
    <mergeCell ref="BB406:BD406"/>
    <mergeCell ref="Y407:AF407"/>
    <mergeCell ref="AG407:AJ407"/>
    <mergeCell ref="AK407:BA407"/>
    <mergeCell ref="BB407:BD407"/>
    <mergeCell ref="C405:D407"/>
    <mergeCell ref="E405:L407"/>
    <mergeCell ref="M405:X405"/>
    <mergeCell ref="Y405:AF406"/>
    <mergeCell ref="AG405:AJ405"/>
    <mergeCell ref="AK405:BA405"/>
    <mergeCell ref="BB402:BD402"/>
    <mergeCell ref="BE402:BL404"/>
    <mergeCell ref="M403:X404"/>
    <mergeCell ref="AG403:AJ403"/>
    <mergeCell ref="AK403:BA403"/>
    <mergeCell ref="BB403:BD403"/>
    <mergeCell ref="Y404:AF404"/>
    <mergeCell ref="AG404:AJ404"/>
    <mergeCell ref="AK404:BA404"/>
    <mergeCell ref="BB404:BD404"/>
    <mergeCell ref="C402:D404"/>
    <mergeCell ref="E402:L404"/>
    <mergeCell ref="M402:X402"/>
    <mergeCell ref="Y402:AF403"/>
    <mergeCell ref="AG402:AJ402"/>
    <mergeCell ref="AK402:BA402"/>
    <mergeCell ref="BB411:BD411"/>
    <mergeCell ref="BE411:BL413"/>
    <mergeCell ref="M412:X413"/>
    <mergeCell ref="AG412:AJ412"/>
    <mergeCell ref="AK412:BA412"/>
    <mergeCell ref="BB412:BD412"/>
    <mergeCell ref="Y413:AF413"/>
    <mergeCell ref="AG413:AJ413"/>
    <mergeCell ref="AK413:BA413"/>
    <mergeCell ref="BB413:BD413"/>
    <mergeCell ref="C411:D413"/>
    <mergeCell ref="E411:L413"/>
    <mergeCell ref="M411:X411"/>
    <mergeCell ref="Y411:AF412"/>
    <mergeCell ref="AG411:AJ411"/>
    <mergeCell ref="AK411:BA411"/>
    <mergeCell ref="BB408:BD408"/>
    <mergeCell ref="BE408:BL410"/>
    <mergeCell ref="M409:X410"/>
    <mergeCell ref="AG409:AJ409"/>
    <mergeCell ref="AK409:BA409"/>
    <mergeCell ref="BB409:BD409"/>
    <mergeCell ref="Y410:AF410"/>
    <mergeCell ref="AG410:AJ410"/>
    <mergeCell ref="AK410:BA410"/>
    <mergeCell ref="BB410:BD410"/>
    <mergeCell ref="C408:D410"/>
    <mergeCell ref="E408:L410"/>
    <mergeCell ref="M408:X408"/>
    <mergeCell ref="Y408:AF409"/>
    <mergeCell ref="AG408:AJ408"/>
    <mergeCell ref="AK408:BA408"/>
    <mergeCell ref="BB417:BD417"/>
    <mergeCell ref="BE417:BL419"/>
    <mergeCell ref="M418:X419"/>
    <mergeCell ref="AG418:AJ418"/>
    <mergeCell ref="AK418:BA418"/>
    <mergeCell ref="BB418:BD418"/>
    <mergeCell ref="Y419:AF419"/>
    <mergeCell ref="AG419:AJ419"/>
    <mergeCell ref="AK419:BA419"/>
    <mergeCell ref="BB419:BD419"/>
    <mergeCell ref="C417:D419"/>
    <mergeCell ref="E417:L419"/>
    <mergeCell ref="M417:X417"/>
    <mergeCell ref="Y417:AF418"/>
    <mergeCell ref="AG417:AJ417"/>
    <mergeCell ref="AK417:BA417"/>
    <mergeCell ref="BB414:BD414"/>
    <mergeCell ref="BE414:BL416"/>
    <mergeCell ref="M415:X416"/>
    <mergeCell ref="AG415:AJ415"/>
    <mergeCell ref="AK415:BA415"/>
    <mergeCell ref="BB415:BD415"/>
    <mergeCell ref="Y416:AF416"/>
    <mergeCell ref="AG416:AJ416"/>
    <mergeCell ref="AK416:BA416"/>
    <mergeCell ref="BB416:BD416"/>
    <mergeCell ref="C414:D416"/>
    <mergeCell ref="E414:L416"/>
    <mergeCell ref="M414:X414"/>
    <mergeCell ref="Y414:AF415"/>
    <mergeCell ref="AG414:AJ414"/>
    <mergeCell ref="AK414:BA414"/>
    <mergeCell ref="BB423:BD423"/>
    <mergeCell ref="BE423:BL425"/>
    <mergeCell ref="M424:X425"/>
    <mergeCell ref="AG424:AJ424"/>
    <mergeCell ref="AK424:BA424"/>
    <mergeCell ref="BB424:BD424"/>
    <mergeCell ref="Y425:AF425"/>
    <mergeCell ref="AG425:AJ425"/>
    <mergeCell ref="AK425:BA425"/>
    <mergeCell ref="BB425:BD425"/>
    <mergeCell ref="C423:D425"/>
    <mergeCell ref="E423:L425"/>
    <mergeCell ref="M423:X423"/>
    <mergeCell ref="Y423:AF424"/>
    <mergeCell ref="AG423:AJ423"/>
    <mergeCell ref="AK423:BA423"/>
    <mergeCell ref="BB420:BD420"/>
    <mergeCell ref="BE420:BL422"/>
    <mergeCell ref="M421:X422"/>
    <mergeCell ref="AG421:AJ421"/>
    <mergeCell ref="AK421:BA421"/>
    <mergeCell ref="BB421:BD421"/>
    <mergeCell ref="Y422:AF422"/>
    <mergeCell ref="AG422:AJ422"/>
    <mergeCell ref="AK422:BA422"/>
    <mergeCell ref="BB422:BD422"/>
    <mergeCell ref="C420:D422"/>
    <mergeCell ref="E420:L422"/>
    <mergeCell ref="M420:X420"/>
    <mergeCell ref="Y420:AF421"/>
    <mergeCell ref="AG420:AJ420"/>
    <mergeCell ref="AK420:BA420"/>
    <mergeCell ref="BB429:BD429"/>
    <mergeCell ref="BE429:BL431"/>
    <mergeCell ref="M430:X431"/>
    <mergeCell ref="AG430:AJ430"/>
    <mergeCell ref="AK430:BA430"/>
    <mergeCell ref="BB430:BD430"/>
    <mergeCell ref="Y431:AF431"/>
    <mergeCell ref="AG431:AJ431"/>
    <mergeCell ref="AK431:BA431"/>
    <mergeCell ref="BB431:BD431"/>
    <mergeCell ref="C429:D431"/>
    <mergeCell ref="E429:L431"/>
    <mergeCell ref="M429:X429"/>
    <mergeCell ref="Y429:AF430"/>
    <mergeCell ref="AG429:AJ429"/>
    <mergeCell ref="AK429:BA429"/>
    <mergeCell ref="BB426:BD426"/>
    <mergeCell ref="BE426:BL428"/>
    <mergeCell ref="M427:X428"/>
    <mergeCell ref="AG427:AJ427"/>
    <mergeCell ref="AK427:BA427"/>
    <mergeCell ref="BB427:BD427"/>
    <mergeCell ref="Y428:AF428"/>
    <mergeCell ref="AG428:AJ428"/>
    <mergeCell ref="AK428:BA428"/>
    <mergeCell ref="BB428:BD428"/>
    <mergeCell ref="C426:D428"/>
    <mergeCell ref="E426:L428"/>
    <mergeCell ref="M426:X426"/>
    <mergeCell ref="Y426:AF427"/>
    <mergeCell ref="AG426:AJ426"/>
    <mergeCell ref="AK426:BA426"/>
    <mergeCell ref="BB435:BD435"/>
    <mergeCell ref="BE435:BL437"/>
    <mergeCell ref="M436:X437"/>
    <mergeCell ref="AG436:AJ436"/>
    <mergeCell ref="AK436:BA436"/>
    <mergeCell ref="BB436:BD436"/>
    <mergeCell ref="Y437:AF437"/>
    <mergeCell ref="AG437:AJ437"/>
    <mergeCell ref="AK437:BA437"/>
    <mergeCell ref="BB437:BD437"/>
    <mergeCell ref="C435:D437"/>
    <mergeCell ref="E435:L437"/>
    <mergeCell ref="M435:X435"/>
    <mergeCell ref="Y435:AF436"/>
    <mergeCell ref="AG435:AJ435"/>
    <mergeCell ref="AK435:BA435"/>
    <mergeCell ref="BB432:BD432"/>
    <mergeCell ref="BE432:BL434"/>
    <mergeCell ref="M433:X434"/>
    <mergeCell ref="AG433:AJ433"/>
    <mergeCell ref="AK433:BA433"/>
    <mergeCell ref="BB433:BD433"/>
    <mergeCell ref="Y434:AF434"/>
    <mergeCell ref="AG434:AJ434"/>
    <mergeCell ref="AK434:BA434"/>
    <mergeCell ref="BB434:BD434"/>
    <mergeCell ref="C432:D434"/>
    <mergeCell ref="E432:L434"/>
    <mergeCell ref="M432:X432"/>
    <mergeCell ref="Y432:AF433"/>
    <mergeCell ref="AG432:AJ432"/>
    <mergeCell ref="AK432:BA432"/>
    <mergeCell ref="BB441:BD441"/>
    <mergeCell ref="BE441:BL443"/>
    <mergeCell ref="M442:X443"/>
    <mergeCell ref="AG442:AJ442"/>
    <mergeCell ref="AK442:BA442"/>
    <mergeCell ref="BB442:BD442"/>
    <mergeCell ref="Y443:AF443"/>
    <mergeCell ref="AG443:AJ443"/>
    <mergeCell ref="AK443:BA443"/>
    <mergeCell ref="BB443:BD443"/>
    <mergeCell ref="C441:D443"/>
    <mergeCell ref="E441:L443"/>
    <mergeCell ref="M441:X441"/>
    <mergeCell ref="Y441:AF442"/>
    <mergeCell ref="AG441:AJ441"/>
    <mergeCell ref="AK441:BA441"/>
    <mergeCell ref="BB438:BD438"/>
    <mergeCell ref="BE438:BL440"/>
    <mergeCell ref="M439:X440"/>
    <mergeCell ref="AG439:AJ439"/>
    <mergeCell ref="AK439:BA439"/>
    <mergeCell ref="BB439:BD439"/>
    <mergeCell ref="Y440:AF440"/>
    <mergeCell ref="AG440:AJ440"/>
    <mergeCell ref="AK440:BA440"/>
    <mergeCell ref="BB440:BD440"/>
    <mergeCell ref="C438:D440"/>
    <mergeCell ref="E438:L440"/>
    <mergeCell ref="M438:X438"/>
    <mergeCell ref="Y438:AF439"/>
    <mergeCell ref="AG438:AJ438"/>
    <mergeCell ref="AK438:BA438"/>
    <mergeCell ref="BB452:BD453"/>
    <mergeCell ref="BE452:BL453"/>
    <mergeCell ref="C454:D456"/>
    <mergeCell ref="E454:L456"/>
    <mergeCell ref="M454:X454"/>
    <mergeCell ref="Y454:AF455"/>
    <mergeCell ref="AG454:AJ454"/>
    <mergeCell ref="AK454:BA454"/>
    <mergeCell ref="BB454:BD454"/>
    <mergeCell ref="BE454:BL456"/>
    <mergeCell ref="C452:D453"/>
    <mergeCell ref="E452:L453"/>
    <mergeCell ref="M452:X453"/>
    <mergeCell ref="Y452:AF453"/>
    <mergeCell ref="AG452:AJ453"/>
    <mergeCell ref="AK452:BA453"/>
    <mergeCell ref="R448:Y448"/>
    <mergeCell ref="Z448:AG448"/>
    <mergeCell ref="AJ448:AQ448"/>
    <mergeCell ref="AR448:BG448"/>
    <mergeCell ref="BI448:BL448"/>
    <mergeCell ref="C450:BL450"/>
    <mergeCell ref="BB457:BD457"/>
    <mergeCell ref="BE457:BL459"/>
    <mergeCell ref="M458:X459"/>
    <mergeCell ref="AG458:AJ458"/>
    <mergeCell ref="AK458:BA458"/>
    <mergeCell ref="BB458:BD458"/>
    <mergeCell ref="Y459:AF459"/>
    <mergeCell ref="AG459:AJ459"/>
    <mergeCell ref="AK459:BA459"/>
    <mergeCell ref="BB459:BD459"/>
    <mergeCell ref="C457:D459"/>
    <mergeCell ref="E457:L459"/>
    <mergeCell ref="M457:X457"/>
    <mergeCell ref="Y457:AF458"/>
    <mergeCell ref="AG457:AJ457"/>
    <mergeCell ref="AK457:BA457"/>
    <mergeCell ref="M455:X456"/>
    <mergeCell ref="AG455:AJ455"/>
    <mergeCell ref="AK455:BA455"/>
    <mergeCell ref="BB455:BD455"/>
    <mergeCell ref="Y456:AF456"/>
    <mergeCell ref="AG456:AJ456"/>
    <mergeCell ref="AK456:BA456"/>
    <mergeCell ref="BB456:BD456"/>
    <mergeCell ref="BB463:BD463"/>
    <mergeCell ref="BE463:BL465"/>
    <mergeCell ref="M464:X465"/>
    <mergeCell ref="AG464:AJ464"/>
    <mergeCell ref="AK464:BA464"/>
    <mergeCell ref="BB464:BD464"/>
    <mergeCell ref="Y465:AF465"/>
    <mergeCell ref="AG465:AJ465"/>
    <mergeCell ref="AK465:BA465"/>
    <mergeCell ref="BB465:BD465"/>
    <mergeCell ref="C463:D465"/>
    <mergeCell ref="E463:L465"/>
    <mergeCell ref="M463:X463"/>
    <mergeCell ref="Y463:AF464"/>
    <mergeCell ref="AG463:AJ463"/>
    <mergeCell ref="AK463:BA463"/>
    <mergeCell ref="BB460:BD460"/>
    <mergeCell ref="BE460:BL462"/>
    <mergeCell ref="M461:X462"/>
    <mergeCell ref="AG461:AJ461"/>
    <mergeCell ref="AK461:BA461"/>
    <mergeCell ref="BB461:BD461"/>
    <mergeCell ref="Y462:AF462"/>
    <mergeCell ref="AG462:AJ462"/>
    <mergeCell ref="AK462:BA462"/>
    <mergeCell ref="BB462:BD462"/>
    <mergeCell ref="C460:D462"/>
    <mergeCell ref="E460:L462"/>
    <mergeCell ref="M460:X460"/>
    <mergeCell ref="Y460:AF461"/>
    <mergeCell ref="AG460:AJ460"/>
    <mergeCell ref="AK460:BA460"/>
    <mergeCell ref="BB469:BD469"/>
    <mergeCell ref="BE469:BL471"/>
    <mergeCell ref="M470:X471"/>
    <mergeCell ref="AG470:AJ470"/>
    <mergeCell ref="AK470:BA470"/>
    <mergeCell ref="BB470:BD470"/>
    <mergeCell ref="Y471:AF471"/>
    <mergeCell ref="AG471:AJ471"/>
    <mergeCell ref="AK471:BA471"/>
    <mergeCell ref="BB471:BD471"/>
    <mergeCell ref="C469:D471"/>
    <mergeCell ref="E469:L471"/>
    <mergeCell ref="M469:X469"/>
    <mergeCell ref="Y469:AF470"/>
    <mergeCell ref="AG469:AJ469"/>
    <mergeCell ref="AK469:BA469"/>
    <mergeCell ref="BB466:BD466"/>
    <mergeCell ref="BE466:BL468"/>
    <mergeCell ref="M467:X468"/>
    <mergeCell ref="AG467:AJ467"/>
    <mergeCell ref="AK467:BA467"/>
    <mergeCell ref="BB467:BD467"/>
    <mergeCell ref="Y468:AF468"/>
    <mergeCell ref="AG468:AJ468"/>
    <mergeCell ref="AK468:BA468"/>
    <mergeCell ref="BB468:BD468"/>
    <mergeCell ref="C466:D468"/>
    <mergeCell ref="E466:L468"/>
    <mergeCell ref="M466:X466"/>
    <mergeCell ref="Y466:AF467"/>
    <mergeCell ref="AG466:AJ466"/>
    <mergeCell ref="AK466:BA466"/>
    <mergeCell ref="BB475:BD475"/>
    <mergeCell ref="BE475:BL477"/>
    <mergeCell ref="M476:X477"/>
    <mergeCell ref="AG476:AJ476"/>
    <mergeCell ref="AK476:BA476"/>
    <mergeCell ref="BB476:BD476"/>
    <mergeCell ref="Y477:AF477"/>
    <mergeCell ref="AG477:AJ477"/>
    <mergeCell ref="AK477:BA477"/>
    <mergeCell ref="BB477:BD477"/>
    <mergeCell ref="C475:D477"/>
    <mergeCell ref="E475:L477"/>
    <mergeCell ref="M475:X475"/>
    <mergeCell ref="Y475:AF476"/>
    <mergeCell ref="AG475:AJ475"/>
    <mergeCell ref="AK475:BA475"/>
    <mergeCell ref="BB472:BD472"/>
    <mergeCell ref="BE472:BL474"/>
    <mergeCell ref="M473:X474"/>
    <mergeCell ref="AG473:AJ473"/>
    <mergeCell ref="AK473:BA473"/>
    <mergeCell ref="BB473:BD473"/>
    <mergeCell ref="Y474:AF474"/>
    <mergeCell ref="AG474:AJ474"/>
    <mergeCell ref="AK474:BA474"/>
    <mergeCell ref="BB474:BD474"/>
    <mergeCell ref="C472:D474"/>
    <mergeCell ref="E472:L474"/>
    <mergeCell ref="M472:X472"/>
    <mergeCell ref="Y472:AF473"/>
    <mergeCell ref="AG472:AJ472"/>
    <mergeCell ref="AK472:BA472"/>
    <mergeCell ref="BB481:BD481"/>
    <mergeCell ref="BE481:BL483"/>
    <mergeCell ref="M482:X483"/>
    <mergeCell ref="AG482:AJ482"/>
    <mergeCell ref="AK482:BA482"/>
    <mergeCell ref="BB482:BD482"/>
    <mergeCell ref="Y483:AF483"/>
    <mergeCell ref="AG483:AJ483"/>
    <mergeCell ref="AK483:BA483"/>
    <mergeCell ref="BB483:BD483"/>
    <mergeCell ref="C481:D483"/>
    <mergeCell ref="E481:L483"/>
    <mergeCell ref="M481:X481"/>
    <mergeCell ref="Y481:AF482"/>
    <mergeCell ref="AG481:AJ481"/>
    <mergeCell ref="AK481:BA481"/>
    <mergeCell ref="BB478:BD478"/>
    <mergeCell ref="BE478:BL480"/>
    <mergeCell ref="M479:X480"/>
    <mergeCell ref="AG479:AJ479"/>
    <mergeCell ref="AK479:BA479"/>
    <mergeCell ref="BB479:BD479"/>
    <mergeCell ref="Y480:AF480"/>
    <mergeCell ref="AG480:AJ480"/>
    <mergeCell ref="AK480:BA480"/>
    <mergeCell ref="BB480:BD480"/>
    <mergeCell ref="C478:D480"/>
    <mergeCell ref="E478:L480"/>
    <mergeCell ref="M478:X478"/>
    <mergeCell ref="Y478:AF479"/>
    <mergeCell ref="AG478:AJ478"/>
    <mergeCell ref="AK478:BA478"/>
    <mergeCell ref="BB487:BD487"/>
    <mergeCell ref="BE487:BL489"/>
    <mergeCell ref="M488:X489"/>
    <mergeCell ref="AG488:AJ488"/>
    <mergeCell ref="AK488:BA488"/>
    <mergeCell ref="BB488:BD488"/>
    <mergeCell ref="Y489:AF489"/>
    <mergeCell ref="AG489:AJ489"/>
    <mergeCell ref="AK489:BA489"/>
    <mergeCell ref="BB489:BD489"/>
    <mergeCell ref="C487:D489"/>
    <mergeCell ref="E487:L489"/>
    <mergeCell ref="M487:X487"/>
    <mergeCell ref="Y487:AF488"/>
    <mergeCell ref="AG487:AJ487"/>
    <mergeCell ref="AK487:BA487"/>
    <mergeCell ref="BB484:BD484"/>
    <mergeCell ref="BE484:BL486"/>
    <mergeCell ref="M485:X486"/>
    <mergeCell ref="AG485:AJ485"/>
    <mergeCell ref="AK485:BA485"/>
    <mergeCell ref="BB485:BD485"/>
    <mergeCell ref="Y486:AF486"/>
    <mergeCell ref="AG486:AJ486"/>
    <mergeCell ref="AK486:BA486"/>
    <mergeCell ref="BB486:BD486"/>
    <mergeCell ref="C484:D486"/>
    <mergeCell ref="E484:L486"/>
    <mergeCell ref="M484:X484"/>
    <mergeCell ref="Y484:AF485"/>
    <mergeCell ref="AG484:AJ484"/>
    <mergeCell ref="AK484:BA484"/>
    <mergeCell ref="BB493:BD493"/>
    <mergeCell ref="BE493:BL495"/>
    <mergeCell ref="M494:X495"/>
    <mergeCell ref="AG494:AJ494"/>
    <mergeCell ref="AK494:BA494"/>
    <mergeCell ref="BB494:BD494"/>
    <mergeCell ref="Y495:AF495"/>
    <mergeCell ref="AG495:AJ495"/>
    <mergeCell ref="AK495:BA495"/>
    <mergeCell ref="BB495:BD495"/>
    <mergeCell ref="C493:D495"/>
    <mergeCell ref="E493:L495"/>
    <mergeCell ref="M493:X493"/>
    <mergeCell ref="Y493:AF494"/>
    <mergeCell ref="AG493:AJ493"/>
    <mergeCell ref="AK493:BA493"/>
    <mergeCell ref="BB490:BD490"/>
    <mergeCell ref="BE490:BL492"/>
    <mergeCell ref="M491:X492"/>
    <mergeCell ref="AG491:AJ491"/>
    <mergeCell ref="AK491:BA491"/>
    <mergeCell ref="BB491:BD491"/>
    <mergeCell ref="Y492:AF492"/>
    <mergeCell ref="AG492:AJ492"/>
    <mergeCell ref="AK492:BA492"/>
    <mergeCell ref="BB492:BD492"/>
    <mergeCell ref="C490:D492"/>
    <mergeCell ref="E490:L492"/>
    <mergeCell ref="M490:X490"/>
    <mergeCell ref="Y490:AF491"/>
    <mergeCell ref="AG490:AJ490"/>
    <mergeCell ref="AK490:BA490"/>
    <mergeCell ref="R503:Y503"/>
    <mergeCell ref="Z503:AG503"/>
    <mergeCell ref="AJ503:AQ503"/>
    <mergeCell ref="AR503:BG503"/>
    <mergeCell ref="BI503:BL503"/>
    <mergeCell ref="C505:BL505"/>
    <mergeCell ref="BB496:BD496"/>
    <mergeCell ref="BE496:BL498"/>
    <mergeCell ref="M497:X498"/>
    <mergeCell ref="AG497:AJ497"/>
    <mergeCell ref="AK497:BA497"/>
    <mergeCell ref="BB497:BD497"/>
    <mergeCell ref="Y498:AF498"/>
    <mergeCell ref="AG498:AJ498"/>
    <mergeCell ref="AK498:BA498"/>
    <mergeCell ref="BB498:BD498"/>
    <mergeCell ref="C496:D498"/>
    <mergeCell ref="E496:L498"/>
    <mergeCell ref="M496:X496"/>
    <mergeCell ref="Y496:AF497"/>
    <mergeCell ref="AG496:AJ496"/>
    <mergeCell ref="AK496:BA496"/>
    <mergeCell ref="M510:X511"/>
    <mergeCell ref="AG510:AJ510"/>
    <mergeCell ref="AK510:BA510"/>
    <mergeCell ref="BB510:BD510"/>
    <mergeCell ref="Y511:AF511"/>
    <mergeCell ref="AG511:AJ511"/>
    <mergeCell ref="AK511:BA511"/>
    <mergeCell ref="BB511:BD511"/>
    <mergeCell ref="BB507:BD508"/>
    <mergeCell ref="BE507:BL508"/>
    <mergeCell ref="C509:D511"/>
    <mergeCell ref="E509:L511"/>
    <mergeCell ref="M509:X509"/>
    <mergeCell ref="Y509:AF510"/>
    <mergeCell ref="AG509:AJ509"/>
    <mergeCell ref="AK509:BA509"/>
    <mergeCell ref="BB509:BD509"/>
    <mergeCell ref="BE509:BL511"/>
    <mergeCell ref="C507:D508"/>
    <mergeCell ref="E507:L508"/>
    <mergeCell ref="M507:X508"/>
    <mergeCell ref="Y507:AF508"/>
    <mergeCell ref="AG507:AJ508"/>
    <mergeCell ref="AK507:BA508"/>
    <mergeCell ref="BB515:BD515"/>
    <mergeCell ref="BE515:BL517"/>
    <mergeCell ref="M516:X517"/>
    <mergeCell ref="AG516:AJ516"/>
    <mergeCell ref="AK516:BA516"/>
    <mergeCell ref="BB516:BD516"/>
    <mergeCell ref="Y517:AF517"/>
    <mergeCell ref="AG517:AJ517"/>
    <mergeCell ref="AK517:BA517"/>
    <mergeCell ref="BB517:BD517"/>
    <mergeCell ref="C515:D517"/>
    <mergeCell ref="E515:L517"/>
    <mergeCell ref="M515:X515"/>
    <mergeCell ref="Y515:AF516"/>
    <mergeCell ref="AG515:AJ515"/>
    <mergeCell ref="AK515:BA515"/>
    <mergeCell ref="BB512:BD512"/>
    <mergeCell ref="BE512:BL514"/>
    <mergeCell ref="M513:X514"/>
    <mergeCell ref="AG513:AJ513"/>
    <mergeCell ref="AK513:BA513"/>
    <mergeCell ref="BB513:BD513"/>
    <mergeCell ref="Y514:AF514"/>
    <mergeCell ref="AG514:AJ514"/>
    <mergeCell ref="AK514:BA514"/>
    <mergeCell ref="BB514:BD514"/>
    <mergeCell ref="C512:D514"/>
    <mergeCell ref="E512:L514"/>
    <mergeCell ref="M512:X512"/>
    <mergeCell ref="Y512:AF513"/>
    <mergeCell ref="AG512:AJ512"/>
    <mergeCell ref="AK512:BA512"/>
    <mergeCell ref="BB521:BD521"/>
    <mergeCell ref="BE521:BL523"/>
    <mergeCell ref="M522:X523"/>
    <mergeCell ref="AG522:AJ522"/>
    <mergeCell ref="AK522:BA522"/>
    <mergeCell ref="BB522:BD522"/>
    <mergeCell ref="Y523:AF523"/>
    <mergeCell ref="AG523:AJ523"/>
    <mergeCell ref="AK523:BA523"/>
    <mergeCell ref="BB523:BD523"/>
    <mergeCell ref="C521:D523"/>
    <mergeCell ref="E521:L523"/>
    <mergeCell ref="M521:X521"/>
    <mergeCell ref="Y521:AF522"/>
    <mergeCell ref="AG521:AJ521"/>
    <mergeCell ref="AK521:BA521"/>
    <mergeCell ref="BB518:BD518"/>
    <mergeCell ref="BE518:BL520"/>
    <mergeCell ref="M519:X520"/>
    <mergeCell ref="AG519:AJ519"/>
    <mergeCell ref="AK519:BA519"/>
    <mergeCell ref="BB519:BD519"/>
    <mergeCell ref="Y520:AF520"/>
    <mergeCell ref="AG520:AJ520"/>
    <mergeCell ref="AK520:BA520"/>
    <mergeCell ref="BB520:BD520"/>
    <mergeCell ref="C518:D520"/>
    <mergeCell ref="E518:L520"/>
    <mergeCell ref="M518:X518"/>
    <mergeCell ref="Y518:AF519"/>
    <mergeCell ref="AG518:AJ518"/>
    <mergeCell ref="AK518:BA518"/>
    <mergeCell ref="BB527:BD527"/>
    <mergeCell ref="BE527:BL529"/>
    <mergeCell ref="M528:X529"/>
    <mergeCell ref="AG528:AJ528"/>
    <mergeCell ref="AK528:BA528"/>
    <mergeCell ref="BB528:BD528"/>
    <mergeCell ref="Y529:AF529"/>
    <mergeCell ref="AG529:AJ529"/>
    <mergeCell ref="AK529:BA529"/>
    <mergeCell ref="BB529:BD529"/>
    <mergeCell ref="C527:D529"/>
    <mergeCell ref="E527:L529"/>
    <mergeCell ref="M527:X527"/>
    <mergeCell ref="Y527:AF528"/>
    <mergeCell ref="AG527:AJ527"/>
    <mergeCell ref="AK527:BA527"/>
    <mergeCell ref="BB524:BD524"/>
    <mergeCell ref="BE524:BL526"/>
    <mergeCell ref="M525:X526"/>
    <mergeCell ref="AG525:AJ525"/>
    <mergeCell ref="AK525:BA525"/>
    <mergeCell ref="BB525:BD525"/>
    <mergeCell ref="Y526:AF526"/>
    <mergeCell ref="AG526:AJ526"/>
    <mergeCell ref="AK526:BA526"/>
    <mergeCell ref="BB526:BD526"/>
    <mergeCell ref="C524:D526"/>
    <mergeCell ref="E524:L526"/>
    <mergeCell ref="M524:X524"/>
    <mergeCell ref="Y524:AF525"/>
    <mergeCell ref="AG524:AJ524"/>
    <mergeCell ref="AK524:BA524"/>
    <mergeCell ref="BB533:BD533"/>
    <mergeCell ref="BE533:BL535"/>
    <mergeCell ref="M534:X535"/>
    <mergeCell ref="AG534:AJ534"/>
    <mergeCell ref="AK534:BA534"/>
    <mergeCell ref="BB534:BD534"/>
    <mergeCell ref="Y535:AF535"/>
    <mergeCell ref="AG535:AJ535"/>
    <mergeCell ref="AK535:BA535"/>
    <mergeCell ref="BB535:BD535"/>
    <mergeCell ref="C533:D535"/>
    <mergeCell ref="E533:L535"/>
    <mergeCell ref="M533:X533"/>
    <mergeCell ref="Y533:AF534"/>
    <mergeCell ref="AG533:AJ533"/>
    <mergeCell ref="AK533:BA533"/>
    <mergeCell ref="BB530:BD530"/>
    <mergeCell ref="BE530:BL532"/>
    <mergeCell ref="M531:X532"/>
    <mergeCell ref="AG531:AJ531"/>
    <mergeCell ref="AK531:BA531"/>
    <mergeCell ref="BB531:BD531"/>
    <mergeCell ref="Y532:AF532"/>
    <mergeCell ref="AG532:AJ532"/>
    <mergeCell ref="AK532:BA532"/>
    <mergeCell ref="BB532:BD532"/>
    <mergeCell ref="C530:D532"/>
    <mergeCell ref="E530:L532"/>
    <mergeCell ref="M530:X530"/>
    <mergeCell ref="Y530:AF531"/>
    <mergeCell ref="AG530:AJ530"/>
    <mergeCell ref="AK530:BA530"/>
    <mergeCell ref="BB539:BD539"/>
    <mergeCell ref="BE539:BL541"/>
    <mergeCell ref="M540:X541"/>
    <mergeCell ref="AG540:AJ540"/>
    <mergeCell ref="AK540:BA540"/>
    <mergeCell ref="BB540:BD540"/>
    <mergeCell ref="Y541:AF541"/>
    <mergeCell ref="AG541:AJ541"/>
    <mergeCell ref="AK541:BA541"/>
    <mergeCell ref="BB541:BD541"/>
    <mergeCell ref="C539:D541"/>
    <mergeCell ref="E539:L541"/>
    <mergeCell ref="M539:X539"/>
    <mergeCell ref="Y539:AF540"/>
    <mergeCell ref="AG539:AJ539"/>
    <mergeCell ref="AK539:BA539"/>
    <mergeCell ref="BB536:BD536"/>
    <mergeCell ref="BE536:BL538"/>
    <mergeCell ref="M537:X538"/>
    <mergeCell ref="AG537:AJ537"/>
    <mergeCell ref="AK537:BA537"/>
    <mergeCell ref="BB537:BD537"/>
    <mergeCell ref="Y538:AF538"/>
    <mergeCell ref="AG538:AJ538"/>
    <mergeCell ref="AK538:BA538"/>
    <mergeCell ref="BB538:BD538"/>
    <mergeCell ref="C536:D538"/>
    <mergeCell ref="E536:L538"/>
    <mergeCell ref="M536:X536"/>
    <mergeCell ref="Y536:AF537"/>
    <mergeCell ref="AG536:AJ536"/>
    <mergeCell ref="AK536:BA536"/>
    <mergeCell ref="BB545:BD545"/>
    <mergeCell ref="BE545:BL547"/>
    <mergeCell ref="M546:X547"/>
    <mergeCell ref="AG546:AJ546"/>
    <mergeCell ref="AK546:BA546"/>
    <mergeCell ref="BB546:BD546"/>
    <mergeCell ref="Y547:AF547"/>
    <mergeCell ref="AG547:AJ547"/>
    <mergeCell ref="AK547:BA547"/>
    <mergeCell ref="BB547:BD547"/>
    <mergeCell ref="C545:D547"/>
    <mergeCell ref="E545:L547"/>
    <mergeCell ref="M545:X545"/>
    <mergeCell ref="Y545:AF546"/>
    <mergeCell ref="AG545:AJ545"/>
    <mergeCell ref="AK545:BA545"/>
    <mergeCell ref="BB542:BD542"/>
    <mergeCell ref="BE542:BL544"/>
    <mergeCell ref="M543:X544"/>
    <mergeCell ref="AG543:AJ543"/>
    <mergeCell ref="AK543:BA543"/>
    <mergeCell ref="BB543:BD543"/>
    <mergeCell ref="Y544:AF544"/>
    <mergeCell ref="AG544:AJ544"/>
    <mergeCell ref="AK544:BA544"/>
    <mergeCell ref="BB544:BD544"/>
    <mergeCell ref="C542:D544"/>
    <mergeCell ref="E542:L544"/>
    <mergeCell ref="M542:X542"/>
    <mergeCell ref="Y542:AF543"/>
    <mergeCell ref="AG542:AJ542"/>
    <mergeCell ref="AK542:BA542"/>
    <mergeCell ref="BB551:BD551"/>
    <mergeCell ref="BE551:BL553"/>
    <mergeCell ref="M552:X553"/>
    <mergeCell ref="AG552:AJ552"/>
    <mergeCell ref="AK552:BA552"/>
    <mergeCell ref="BB552:BD552"/>
    <mergeCell ref="Y553:AF553"/>
    <mergeCell ref="AG553:AJ553"/>
    <mergeCell ref="AK553:BA553"/>
    <mergeCell ref="BB553:BD553"/>
    <mergeCell ref="C551:D553"/>
    <mergeCell ref="E551:L553"/>
    <mergeCell ref="M551:X551"/>
    <mergeCell ref="Y551:AF552"/>
    <mergeCell ref="AG551:AJ551"/>
    <mergeCell ref="AK551:BA551"/>
    <mergeCell ref="BB548:BD548"/>
    <mergeCell ref="BE548:BL550"/>
    <mergeCell ref="M549:X550"/>
    <mergeCell ref="AG549:AJ549"/>
    <mergeCell ref="AK549:BA549"/>
    <mergeCell ref="BB549:BD549"/>
    <mergeCell ref="Y550:AF550"/>
    <mergeCell ref="AG550:AJ550"/>
    <mergeCell ref="AK550:BA550"/>
    <mergeCell ref="BB550:BD550"/>
    <mergeCell ref="C548:D550"/>
    <mergeCell ref="E548:L550"/>
    <mergeCell ref="M548:X548"/>
    <mergeCell ref="Y548:AF549"/>
    <mergeCell ref="AG548:AJ548"/>
    <mergeCell ref="AK548:BA548"/>
  </mergeCells>
  <phoneticPr fontId="4"/>
  <conditionalFormatting sqref="E10:AF12 BE7:BL51 E63:AF107 BE63:BL107 E119:AF163 BE119:BL163 E175:AF219 BE175:BL219 E231:AF275 BE231:BL275 E287:AF331 BE287:BL331 E343:AF387 BE343:BL387 E399:AF443 BE399:BL443 E454:AF498 BE454:BL498 E509:AF553 BE509:BL553 E7:L9 E16:AF51 E13:L15">
    <cfRule type="notContainsBlanks" dxfId="19" priority="13" stopIfTrue="1">
      <formula>LEN(TRIM(E7))&gt;0</formula>
    </cfRule>
  </conditionalFormatting>
  <conditionalFormatting sqref="AK7:BA51">
    <cfRule type="notContainsBlanks" dxfId="18" priority="12" stopIfTrue="1">
      <formula>LEN(TRIM(AK7))&gt;0</formula>
    </cfRule>
  </conditionalFormatting>
  <conditionalFormatting sqref="AK63:BA107">
    <cfRule type="notContainsBlanks" dxfId="17" priority="11" stopIfTrue="1">
      <formula>LEN(TRIM(AK63))&gt;0</formula>
    </cfRule>
  </conditionalFormatting>
  <conditionalFormatting sqref="AK119:BA163">
    <cfRule type="notContainsBlanks" dxfId="16" priority="10" stopIfTrue="1">
      <formula>LEN(TRIM(AK119))&gt;0</formula>
    </cfRule>
  </conditionalFormatting>
  <conditionalFormatting sqref="AK175:BA219">
    <cfRule type="notContainsBlanks" dxfId="15" priority="9" stopIfTrue="1">
      <formula>LEN(TRIM(AK175))&gt;0</formula>
    </cfRule>
  </conditionalFormatting>
  <conditionalFormatting sqref="AK231:BA275">
    <cfRule type="notContainsBlanks" dxfId="14" priority="8" stopIfTrue="1">
      <formula>LEN(TRIM(AK231))&gt;0</formula>
    </cfRule>
  </conditionalFormatting>
  <conditionalFormatting sqref="AK287:BA331">
    <cfRule type="notContainsBlanks" dxfId="13" priority="7" stopIfTrue="1">
      <formula>LEN(TRIM(AK287))&gt;0</formula>
    </cfRule>
  </conditionalFormatting>
  <conditionalFormatting sqref="AK343:BA387">
    <cfRule type="notContainsBlanks" dxfId="12" priority="6" stopIfTrue="1">
      <formula>LEN(TRIM(AK343))&gt;0</formula>
    </cfRule>
  </conditionalFormatting>
  <conditionalFormatting sqref="AK399:BA443">
    <cfRule type="notContainsBlanks" dxfId="11" priority="5" stopIfTrue="1">
      <formula>LEN(TRIM(AK399))&gt;0</formula>
    </cfRule>
  </conditionalFormatting>
  <conditionalFormatting sqref="AK454:BA498">
    <cfRule type="notContainsBlanks" dxfId="10" priority="4" stopIfTrue="1">
      <formula>LEN(TRIM(AK454))&gt;0</formula>
    </cfRule>
  </conditionalFormatting>
  <conditionalFormatting sqref="AK509:BA553">
    <cfRule type="notContainsBlanks" dxfId="9" priority="3" stopIfTrue="1">
      <formula>LEN(TRIM(AK509))&gt;0</formula>
    </cfRule>
  </conditionalFormatting>
  <conditionalFormatting sqref="M7:AF9">
    <cfRule type="notContainsBlanks" dxfId="8" priority="2" stopIfTrue="1">
      <formula>LEN(TRIM(M7))&gt;0</formula>
    </cfRule>
  </conditionalFormatting>
  <conditionalFormatting sqref="M13:AF15">
    <cfRule type="notContainsBlanks" dxfId="7" priority="1" stopIfTrue="1">
      <formula>LEN(TRIM(M13))&gt;0</formula>
    </cfRule>
  </conditionalFormatting>
  <dataValidations count="2">
    <dataValidation type="list" allowBlank="1" showInputMessage="1" showErrorMessage="1" sqref="AK7:BA51 AK63:BA107 AK119:BA163 AK175:BA219 AK231:BA275 AK287:BA331 AK343:BA387 AK399:BA443 AK454:BA498 AK509:BA553" xr:uid="{00000000-0002-0000-0300-000000000000}">
      <formula1>$BQ$42:$BQ$223</formula1>
    </dataValidation>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4:X454 M457:X457 M460:X460 M463:X463 M466:X466 M469:X469 M472:X472 M475:X475 M478:X478 M481:X481 M484:X484 M487:X487 M490:X490 M493:X493 M496:X496 M509:X509 M512:X512 M515:X515 M518:X518 M521:X521 M524:X524 M527:X527 M530:X530 M533:X533 M536:X536 M539:X539 M542:X542 M545:X545 M548:X548 M551:X551" xr:uid="{00000000-0002-0000-0300-000001000000}"/>
  </dataValidations>
  <pageMargins left="0.59055118110236227" right="0" top="0.59055118110236227" bottom="0.11811023622047245" header="0.51181102362204722" footer="0.23622047244094491"/>
  <pageSetup paperSize="9" scale="97" fitToHeight="0" orientation="portrait" cellComments="asDisplayed" r:id="rId1"/>
  <headerFooter alignWithMargins="0"/>
  <rowBreaks count="9" manualBreakCount="9">
    <brk id="55" max="16383" man="1"/>
    <brk id="111" max="16383" man="1"/>
    <brk id="167" max="16383" man="1"/>
    <brk id="223" max="16383" man="1"/>
    <brk id="279" max="16383" man="1"/>
    <brk id="335" max="16383" man="1"/>
    <brk id="391" max="16383" man="1"/>
    <brk id="446" max="16383" man="1"/>
    <brk id="5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4433" r:id="rId340"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4434" r:id="rId341"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4435" r:id="rId342"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4436" r:id="rId343"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4437" r:id="rId344"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4438" r:id="rId345"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4439" r:id="rId346"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4440" r:id="rId347"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4441" r:id="rId348"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4442" r:id="rId349"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4443" r:id="rId350"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4444" r:id="rId351"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4445" r:id="rId352"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4446" r:id="rId353"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4447" r:id="rId354"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4448" r:id="rId355"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4449" r:id="rId356"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4450" r:id="rId357"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4451" r:id="rId358"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4452" r:id="rId359"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4453" r:id="rId360"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4454" r:id="rId361"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4455" r:id="rId362"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4456" r:id="rId363"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4457" r:id="rId364" name="Check Box 361">
              <controlPr defaultSize="0" autoFill="0" autoLine="0" autoPict="0">
                <anchor moveWithCells="1">
                  <from>
                    <xdr:col>53</xdr:col>
                    <xdr:colOff>152400</xdr:colOff>
                    <xdr:row>453</xdr:row>
                    <xdr:rowOff>190500</xdr:rowOff>
                  </from>
                  <to>
                    <xdr:col>55</xdr:col>
                    <xdr:colOff>47625</xdr:colOff>
                    <xdr:row>455</xdr:row>
                    <xdr:rowOff>9525</xdr:rowOff>
                  </to>
                </anchor>
              </controlPr>
            </control>
          </mc:Choice>
        </mc:AlternateContent>
        <mc:AlternateContent xmlns:mc="http://schemas.openxmlformats.org/markup-compatibility/2006">
          <mc:Choice Requires="x14">
            <control shapeId="4458" r:id="rId365" name="Check Box 362">
              <controlPr defaultSize="0" autoFill="0" autoLine="0" autoPict="0">
                <anchor moveWithCells="1">
                  <from>
                    <xdr:col>53</xdr:col>
                    <xdr:colOff>152400</xdr:colOff>
                    <xdr:row>452</xdr:row>
                    <xdr:rowOff>180975</xdr:rowOff>
                  </from>
                  <to>
                    <xdr:col>55</xdr:col>
                    <xdr:colOff>47625</xdr:colOff>
                    <xdr:row>454</xdr:row>
                    <xdr:rowOff>0</xdr:rowOff>
                  </to>
                </anchor>
              </controlPr>
            </control>
          </mc:Choice>
        </mc:AlternateContent>
        <mc:AlternateContent xmlns:mc="http://schemas.openxmlformats.org/markup-compatibility/2006">
          <mc:Choice Requires="x14">
            <control shapeId="4459" r:id="rId366" name="Check Box 363">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4460" r:id="rId367" name="Check Box 364">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4461" r:id="rId368" name="Check Box 365">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4462" r:id="rId369" name="Check Box 366">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4463" r:id="rId370" name="Check Box 367">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4464" r:id="rId371" name="Check Box 368">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4465" r:id="rId372" name="Check Box 369">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4466" r:id="rId373" name="Check Box 370">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4467" r:id="rId374" name="Check Box 371">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4468" r:id="rId375" name="Check Box 372">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4469" r:id="rId376" name="Check Box 373">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4470" r:id="rId377" name="Check Box 374">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4471" r:id="rId378" name="Check Box 375">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4472" r:id="rId379" name="Check Box 376">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4473" r:id="rId380" name="Check Box 377">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4474" r:id="rId381" name="Check Box 378">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4475" r:id="rId382" name="Check Box 379">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4476" r:id="rId383" name="Check Box 380">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4477" r:id="rId384" name="Check Box 381">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4478" r:id="rId385" name="Check Box 382">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4479" r:id="rId386" name="Check Box 383">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4480" r:id="rId387" name="Check Box 384">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4481" r:id="rId388" name="Check Box 385">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4482" r:id="rId389" name="Check Box 386">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4483" r:id="rId390" name="Check Box 387">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4484" r:id="rId391" name="Check Box 388">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4485" r:id="rId392" name="Check Box 389">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4486" r:id="rId393" name="Check Box 390">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4487" r:id="rId394" name="Check Box 391">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4488" r:id="rId395" name="Check Box 392">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4489" r:id="rId396" name="Check Box 393">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4490" r:id="rId397" name="Check Box 394">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4491" r:id="rId398" name="Check Box 395">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4492" r:id="rId399" name="Check Box 396">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4493" r:id="rId400" name="Check Box 397">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4494" r:id="rId401" name="Check Box 398">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4495" r:id="rId402" name="Check Box 399">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4496" r:id="rId403" name="Check Box 400">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4497" r:id="rId404" name="Check Box 401">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4498" r:id="rId405" name="Check Box 402">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4499" r:id="rId406" name="Check Box 403">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4500" r:id="rId407" name="Check Box 404">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4501" r:id="rId408" name="Check Box 405">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4502" r:id="rId409" name="Check Box 406">
              <controlPr defaultSize="0" autoFill="0" autoLine="0" autoPict="0">
                <anchor moveWithCells="1">
                  <from>
                    <xdr:col>53</xdr:col>
                    <xdr:colOff>152400</xdr:colOff>
                    <xdr:row>508</xdr:row>
                    <xdr:rowOff>190500</xdr:rowOff>
                  </from>
                  <to>
                    <xdr:col>55</xdr:col>
                    <xdr:colOff>47625</xdr:colOff>
                    <xdr:row>510</xdr:row>
                    <xdr:rowOff>9525</xdr:rowOff>
                  </to>
                </anchor>
              </controlPr>
            </control>
          </mc:Choice>
        </mc:AlternateContent>
        <mc:AlternateContent xmlns:mc="http://schemas.openxmlformats.org/markup-compatibility/2006">
          <mc:Choice Requires="x14">
            <control shapeId="4503" r:id="rId410" name="Check Box 407">
              <controlPr defaultSize="0" autoFill="0" autoLine="0" autoPict="0">
                <anchor moveWithCells="1">
                  <from>
                    <xdr:col>53</xdr:col>
                    <xdr:colOff>152400</xdr:colOff>
                    <xdr:row>507</xdr:row>
                    <xdr:rowOff>180975</xdr:rowOff>
                  </from>
                  <to>
                    <xdr:col>55</xdr:col>
                    <xdr:colOff>47625</xdr:colOff>
                    <xdr:row>509</xdr:row>
                    <xdr:rowOff>0</xdr:rowOff>
                  </to>
                </anchor>
              </controlPr>
            </control>
          </mc:Choice>
        </mc:AlternateContent>
        <mc:AlternateContent xmlns:mc="http://schemas.openxmlformats.org/markup-compatibility/2006">
          <mc:Choice Requires="x14">
            <control shapeId="4504" r:id="rId411" name="Check Box 408">
              <controlPr defaultSize="0" autoFill="0" autoLine="0" autoPict="0">
                <anchor moveWithCells="1">
                  <from>
                    <xdr:col>53</xdr:col>
                    <xdr:colOff>152400</xdr:colOff>
                    <xdr:row>509</xdr:row>
                    <xdr:rowOff>190500</xdr:rowOff>
                  </from>
                  <to>
                    <xdr:col>55</xdr:col>
                    <xdr:colOff>47625</xdr:colOff>
                    <xdr:row>511</xdr:row>
                    <xdr:rowOff>9525</xdr:rowOff>
                  </to>
                </anchor>
              </controlPr>
            </control>
          </mc:Choice>
        </mc:AlternateContent>
        <mc:AlternateContent xmlns:mc="http://schemas.openxmlformats.org/markup-compatibility/2006">
          <mc:Choice Requires="x14">
            <control shapeId="4505" r:id="rId412" name="Check Box 409">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4506" r:id="rId413" name="Check Box 410">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4507" r:id="rId414" name="Check Box 411">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4508" r:id="rId415" name="Check Box 412">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4509" r:id="rId416" name="Check Box 413">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4510" r:id="rId417" name="Check Box 414">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4511" r:id="rId418" name="Check Box 415">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4512" r:id="rId419" name="Check Box 416">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4513" r:id="rId420" name="Check Box 417">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4514" r:id="rId421" name="Check Box 418">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4515" r:id="rId422" name="Check Box 419">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4516" r:id="rId423" name="Check Box 420">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4517" r:id="rId424" name="Check Box 421">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4518" r:id="rId425" name="Check Box 422">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4519" r:id="rId426" name="Check Box 423">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4520" r:id="rId427" name="Check Box 424">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4521" r:id="rId428" name="Check Box 425">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4522" r:id="rId429" name="Check Box 426">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4523" r:id="rId430" name="Check Box 427">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4524" r:id="rId431" name="Check Box 428">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4525" r:id="rId432" name="Check Box 429">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4526" r:id="rId433" name="Check Box 430">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4527" r:id="rId434" name="Check Box 431">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4528" r:id="rId435" name="Check Box 432">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4529" r:id="rId436" name="Check Box 433">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4530" r:id="rId437" name="Check Box 434">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4531" r:id="rId438" name="Check Box 435">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4532" r:id="rId439" name="Check Box 436">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4533" r:id="rId440" name="Check Box 437">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4534" r:id="rId441" name="Check Box 438">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4535" r:id="rId442" name="Check Box 439">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4536" r:id="rId443" name="Check Box 440">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4537" r:id="rId444" name="Check Box 441">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4538" r:id="rId445" name="Check Box 442">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4539" r:id="rId446" name="Check Box 443">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4540" r:id="rId447" name="Check Box 444">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4541" r:id="rId448" name="Check Box 445">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4542" r:id="rId449" name="Check Box 446">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4543" r:id="rId450" name="Check Box 447">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4544" r:id="rId451" name="Check Box 448">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4545" r:id="rId452" name="Check Box 449">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4546" r:id="rId453" name="Check Box 450">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6"/>
  <sheetViews>
    <sheetView showZeros="0" view="pageBreakPreview" zoomScaleNormal="100" zoomScaleSheetLayoutView="100" workbookViewId="0">
      <selection activeCell="Y24" sqref="Y24:AF24"/>
    </sheetView>
  </sheetViews>
  <sheetFormatPr defaultColWidth="3.625" defaultRowHeight="15.95" customHeight="1"/>
  <cols>
    <col min="1" max="1" width="3.625" style="197"/>
    <col min="2" max="8" width="4.125" style="196" customWidth="1"/>
    <col min="9" max="16" width="3.25" style="196" customWidth="1"/>
    <col min="17" max="18" width="4.125" style="196" customWidth="1"/>
    <col min="19" max="19" width="8.375" style="196" customWidth="1"/>
    <col min="20" max="21" width="4.125" style="196" customWidth="1"/>
    <col min="22" max="22" width="8.625" style="196" customWidth="1"/>
    <col min="23" max="23" width="3.625" style="196"/>
    <col min="24" max="24" width="4.625" style="196" customWidth="1"/>
    <col min="25" max="25" width="15.875" style="196" customWidth="1"/>
    <col min="26" max="26" width="19.375" style="196" customWidth="1"/>
    <col min="27" max="27" width="3.625" style="197"/>
    <col min="28" max="16384" width="3.625" style="196"/>
  </cols>
  <sheetData>
    <row r="1" spans="1:28" ht="15.95" customHeight="1">
      <c r="A1" s="195" t="s">
        <v>487</v>
      </c>
      <c r="T1" s="887"/>
      <c r="U1" s="887"/>
      <c r="V1" s="887"/>
    </row>
    <row r="2" spans="1:28" ht="9.75" customHeight="1"/>
    <row r="3" spans="1:28" s="198" customFormat="1" ht="15.95" customHeight="1">
      <c r="A3" s="197"/>
      <c r="D3" s="888" t="s">
        <v>488</v>
      </c>
      <c r="E3" s="889"/>
      <c r="F3" s="890"/>
      <c r="G3" s="891">
        <f>'01申請書(3枚)'!AG27</f>
        <v>0</v>
      </c>
      <c r="H3" s="892"/>
      <c r="I3" s="892"/>
      <c r="J3" s="893"/>
      <c r="L3" s="894" t="s">
        <v>485</v>
      </c>
      <c r="M3" s="895"/>
      <c r="N3" s="895"/>
      <c r="O3" s="896"/>
      <c r="P3" s="897" t="str">
        <f>IF('01申請書(3枚)'!J84&lt;&gt;"",'01申請書(3枚)'!J84,'01申請書(3枚)'!J20&amp;"")</f>
        <v>霧島工務店株式会社</v>
      </c>
      <c r="Q3" s="898"/>
      <c r="R3" s="898"/>
      <c r="S3" s="898"/>
      <c r="T3" s="898"/>
      <c r="U3" s="898"/>
      <c r="V3" s="899"/>
      <c r="AB3" s="197"/>
    </row>
    <row r="5" spans="1:28" ht="15.95" customHeight="1">
      <c r="B5" s="900" t="s">
        <v>489</v>
      </c>
      <c r="C5" s="900"/>
      <c r="D5" s="900"/>
      <c r="E5" s="900"/>
      <c r="F5" s="900"/>
      <c r="G5" s="900"/>
      <c r="H5" s="900"/>
      <c r="I5" s="900"/>
      <c r="J5" s="900"/>
      <c r="K5" s="900"/>
      <c r="L5" s="900"/>
      <c r="M5" s="900"/>
      <c r="N5" s="900"/>
      <c r="O5" s="900"/>
      <c r="P5" s="900"/>
      <c r="Q5" s="900"/>
      <c r="R5" s="900"/>
      <c r="S5" s="900"/>
      <c r="T5" s="900"/>
      <c r="U5" s="900"/>
      <c r="V5" s="900"/>
    </row>
    <row r="6" spans="1:28" ht="15.95" customHeight="1" thickBot="1"/>
    <row r="7" spans="1:28" ht="15.95" customHeight="1">
      <c r="A7" s="926" t="s">
        <v>3</v>
      </c>
      <c r="B7" s="928" t="s">
        <v>490</v>
      </c>
      <c r="C7" s="929"/>
      <c r="D7" s="929"/>
      <c r="E7" s="932" t="s">
        <v>491</v>
      </c>
      <c r="F7" s="933"/>
      <c r="G7" s="933"/>
      <c r="H7" s="934"/>
      <c r="I7" s="935" t="s">
        <v>492</v>
      </c>
      <c r="J7" s="936"/>
      <c r="K7" s="936"/>
      <c r="L7" s="937"/>
      <c r="M7" s="941" t="s">
        <v>305</v>
      </c>
      <c r="N7" s="941"/>
      <c r="O7" s="941"/>
      <c r="P7" s="941"/>
      <c r="Q7" s="932" t="s">
        <v>493</v>
      </c>
      <c r="R7" s="933"/>
      <c r="S7" s="933"/>
      <c r="T7" s="933"/>
      <c r="U7" s="933"/>
      <c r="V7" s="901" t="s">
        <v>494</v>
      </c>
    </row>
    <row r="8" spans="1:28" ht="15.95" customHeight="1" thickBot="1">
      <c r="A8" s="927"/>
      <c r="B8" s="930"/>
      <c r="C8" s="931"/>
      <c r="D8" s="931"/>
      <c r="E8" s="903" t="s">
        <v>495</v>
      </c>
      <c r="F8" s="904"/>
      <c r="G8" s="904"/>
      <c r="H8" s="905"/>
      <c r="I8" s="938"/>
      <c r="J8" s="939"/>
      <c r="K8" s="939"/>
      <c r="L8" s="940"/>
      <c r="M8" s="942"/>
      <c r="N8" s="942"/>
      <c r="O8" s="942"/>
      <c r="P8" s="942"/>
      <c r="Q8" s="903"/>
      <c r="R8" s="904"/>
      <c r="S8" s="904"/>
      <c r="T8" s="904"/>
      <c r="U8" s="904"/>
      <c r="V8" s="902"/>
      <c r="Y8" s="199" t="s">
        <v>496</v>
      </c>
      <c r="Z8" s="200"/>
    </row>
    <row r="9" spans="1:28" ht="15.95" customHeight="1">
      <c r="A9" s="906">
        <f>+IF(B9="","",1)</f>
        <v>1</v>
      </c>
      <c r="B9" s="907" t="s">
        <v>497</v>
      </c>
      <c r="C9" s="908"/>
      <c r="D9" s="909"/>
      <c r="E9" s="913" t="s">
        <v>693</v>
      </c>
      <c r="F9" s="914"/>
      <c r="G9" s="914"/>
      <c r="H9" s="915"/>
      <c r="I9" s="916">
        <v>20455</v>
      </c>
      <c r="J9" s="917"/>
      <c r="K9" s="917"/>
      <c r="L9" s="918"/>
      <c r="M9" s="916">
        <v>32599</v>
      </c>
      <c r="N9" s="917"/>
      <c r="O9" s="917"/>
      <c r="P9" s="918"/>
      <c r="Q9" s="919" t="s">
        <v>498</v>
      </c>
      <c r="R9" s="920"/>
      <c r="S9" s="920"/>
      <c r="T9" s="920"/>
      <c r="U9" s="921"/>
      <c r="V9" s="925" t="s">
        <v>704</v>
      </c>
      <c r="X9" s="196">
        <v>954</v>
      </c>
      <c r="Y9" s="201" t="s">
        <v>497</v>
      </c>
      <c r="Z9" s="202"/>
      <c r="AA9" s="203"/>
    </row>
    <row r="10" spans="1:28" ht="15.95" customHeight="1">
      <c r="A10" s="871"/>
      <c r="B10" s="910"/>
      <c r="C10" s="911"/>
      <c r="D10" s="912"/>
      <c r="E10" s="878" t="s">
        <v>705</v>
      </c>
      <c r="F10" s="879"/>
      <c r="G10" s="879"/>
      <c r="H10" s="880"/>
      <c r="I10" s="884"/>
      <c r="J10" s="885"/>
      <c r="K10" s="885"/>
      <c r="L10" s="886"/>
      <c r="M10" s="884"/>
      <c r="N10" s="885"/>
      <c r="O10" s="885"/>
      <c r="P10" s="886"/>
      <c r="Q10" s="922"/>
      <c r="R10" s="923"/>
      <c r="S10" s="923"/>
      <c r="T10" s="923"/>
      <c r="U10" s="924"/>
      <c r="V10" s="837"/>
      <c r="X10" s="196" t="s">
        <v>499</v>
      </c>
      <c r="Y10" s="201" t="s">
        <v>500</v>
      </c>
      <c r="Z10" s="202" t="s">
        <v>486</v>
      </c>
      <c r="AA10" s="196"/>
    </row>
    <row r="11" spans="1:28" ht="15.95" customHeight="1">
      <c r="A11" s="845">
        <f>+IF(B11="","",2)</f>
        <v>2</v>
      </c>
      <c r="B11" s="847" t="s">
        <v>497</v>
      </c>
      <c r="C11" s="848"/>
      <c r="D11" s="849"/>
      <c r="E11" s="878" t="s">
        <v>707</v>
      </c>
      <c r="F11" s="879"/>
      <c r="G11" s="879"/>
      <c r="H11" s="880"/>
      <c r="I11" s="881">
        <v>31717</v>
      </c>
      <c r="J11" s="882"/>
      <c r="K11" s="882"/>
      <c r="L11" s="883"/>
      <c r="M11" s="881">
        <v>38808</v>
      </c>
      <c r="N11" s="882"/>
      <c r="O11" s="882"/>
      <c r="P11" s="883"/>
      <c r="Q11" s="862"/>
      <c r="R11" s="863"/>
      <c r="S11" s="863"/>
      <c r="T11" s="863"/>
      <c r="U11" s="864"/>
      <c r="V11" s="836" t="s">
        <v>704</v>
      </c>
      <c r="X11" s="196">
        <v>951</v>
      </c>
      <c r="Y11" s="201" t="s">
        <v>501</v>
      </c>
      <c r="Z11" s="202" t="s">
        <v>502</v>
      </c>
      <c r="AA11" s="196"/>
    </row>
    <row r="12" spans="1:28" ht="15.95" customHeight="1">
      <c r="A12" s="871"/>
      <c r="B12" s="872"/>
      <c r="C12" s="873"/>
      <c r="D12" s="874"/>
      <c r="E12" s="878" t="s">
        <v>708</v>
      </c>
      <c r="F12" s="879"/>
      <c r="G12" s="879"/>
      <c r="H12" s="880"/>
      <c r="I12" s="884"/>
      <c r="J12" s="885"/>
      <c r="K12" s="885"/>
      <c r="L12" s="886"/>
      <c r="M12" s="884"/>
      <c r="N12" s="885"/>
      <c r="O12" s="885"/>
      <c r="P12" s="886"/>
      <c r="Q12" s="865"/>
      <c r="R12" s="866"/>
      <c r="S12" s="866"/>
      <c r="T12" s="866"/>
      <c r="U12" s="867"/>
      <c r="V12" s="837"/>
      <c r="X12" s="196">
        <v>950</v>
      </c>
      <c r="Y12" s="201" t="s">
        <v>503</v>
      </c>
      <c r="Z12" s="202"/>
    </row>
    <row r="13" spans="1:28" ht="15.95" customHeight="1">
      <c r="A13" s="845">
        <f>+IF(B13="","",3)</f>
        <v>3</v>
      </c>
      <c r="B13" s="847" t="s">
        <v>501</v>
      </c>
      <c r="C13" s="848"/>
      <c r="D13" s="849"/>
      <c r="E13" s="878" t="s">
        <v>713</v>
      </c>
      <c r="F13" s="879"/>
      <c r="G13" s="879"/>
      <c r="H13" s="880"/>
      <c r="I13" s="881">
        <v>21166</v>
      </c>
      <c r="J13" s="882"/>
      <c r="K13" s="882"/>
      <c r="L13" s="883"/>
      <c r="M13" s="881">
        <v>32599</v>
      </c>
      <c r="N13" s="882"/>
      <c r="O13" s="882"/>
      <c r="P13" s="883"/>
      <c r="Q13" s="862"/>
      <c r="R13" s="863"/>
      <c r="S13" s="863"/>
      <c r="T13" s="863"/>
      <c r="U13" s="864"/>
      <c r="V13" s="836"/>
      <c r="X13" s="196">
        <v>952</v>
      </c>
      <c r="Y13" s="201" t="s">
        <v>504</v>
      </c>
      <c r="Z13" s="202"/>
      <c r="AA13" s="199" t="s">
        <v>505</v>
      </c>
    </row>
    <row r="14" spans="1:28" ht="15.95" customHeight="1">
      <c r="A14" s="871"/>
      <c r="B14" s="872"/>
      <c r="C14" s="873"/>
      <c r="D14" s="874"/>
      <c r="E14" s="878" t="s">
        <v>714</v>
      </c>
      <c r="F14" s="879"/>
      <c r="G14" s="879"/>
      <c r="H14" s="880"/>
      <c r="I14" s="884"/>
      <c r="J14" s="885"/>
      <c r="K14" s="885"/>
      <c r="L14" s="886"/>
      <c r="M14" s="884"/>
      <c r="N14" s="885"/>
      <c r="O14" s="885"/>
      <c r="P14" s="886"/>
      <c r="Q14" s="865"/>
      <c r="R14" s="866"/>
      <c r="S14" s="866"/>
      <c r="T14" s="866"/>
      <c r="U14" s="867"/>
      <c r="V14" s="837"/>
      <c r="X14" s="196">
        <v>953</v>
      </c>
      <c r="Y14" s="201" t="s">
        <v>506</v>
      </c>
      <c r="Z14" s="202"/>
      <c r="AA14" s="199"/>
    </row>
    <row r="15" spans="1:28" ht="15.95" customHeight="1">
      <c r="A15" s="845">
        <f>+IF(B15="","",4)</f>
        <v>4</v>
      </c>
      <c r="B15" s="847" t="s">
        <v>503</v>
      </c>
      <c r="C15" s="848"/>
      <c r="D15" s="849"/>
      <c r="E15" s="878" t="s">
        <v>715</v>
      </c>
      <c r="F15" s="879"/>
      <c r="G15" s="879"/>
      <c r="H15" s="880"/>
      <c r="I15" s="881">
        <v>34982</v>
      </c>
      <c r="J15" s="882"/>
      <c r="K15" s="882"/>
      <c r="L15" s="883"/>
      <c r="M15" s="881">
        <v>40087</v>
      </c>
      <c r="N15" s="882"/>
      <c r="O15" s="882"/>
      <c r="P15" s="883"/>
      <c r="Q15" s="862"/>
      <c r="R15" s="863"/>
      <c r="S15" s="863"/>
      <c r="T15" s="863"/>
      <c r="U15" s="864"/>
      <c r="V15" s="836"/>
      <c r="Y15" s="201"/>
      <c r="Z15" s="202"/>
    </row>
    <row r="16" spans="1:28" ht="15.95" customHeight="1">
      <c r="A16" s="871"/>
      <c r="B16" s="872"/>
      <c r="C16" s="873"/>
      <c r="D16" s="874"/>
      <c r="E16" s="878" t="s">
        <v>716</v>
      </c>
      <c r="F16" s="879"/>
      <c r="G16" s="879"/>
      <c r="H16" s="880"/>
      <c r="I16" s="884"/>
      <c r="J16" s="885"/>
      <c r="K16" s="885"/>
      <c r="L16" s="886"/>
      <c r="M16" s="884"/>
      <c r="N16" s="885"/>
      <c r="O16" s="885"/>
      <c r="P16" s="886"/>
      <c r="Q16" s="865"/>
      <c r="R16" s="866"/>
      <c r="S16" s="866"/>
      <c r="T16" s="866"/>
      <c r="U16" s="867"/>
      <c r="V16" s="837"/>
      <c r="Y16" s="201"/>
      <c r="Z16" s="202"/>
    </row>
    <row r="17" spans="1:22" ht="15.95" customHeight="1">
      <c r="A17" s="845" t="str">
        <f>+IF(B17="","",5)</f>
        <v/>
      </c>
      <c r="B17" s="847"/>
      <c r="C17" s="848"/>
      <c r="D17" s="849"/>
      <c r="E17" s="868"/>
      <c r="F17" s="869"/>
      <c r="G17" s="869"/>
      <c r="H17" s="870"/>
      <c r="I17" s="856"/>
      <c r="J17" s="857"/>
      <c r="K17" s="857"/>
      <c r="L17" s="858"/>
      <c r="M17" s="856"/>
      <c r="N17" s="857"/>
      <c r="O17" s="857"/>
      <c r="P17" s="858"/>
      <c r="Q17" s="862"/>
      <c r="R17" s="863"/>
      <c r="S17" s="863"/>
      <c r="T17" s="863"/>
      <c r="U17" s="864"/>
      <c r="V17" s="836"/>
    </row>
    <row r="18" spans="1:22" ht="15.95" customHeight="1">
      <c r="A18" s="871"/>
      <c r="B18" s="872"/>
      <c r="C18" s="873"/>
      <c r="D18" s="874"/>
      <c r="E18" s="868"/>
      <c r="F18" s="869"/>
      <c r="G18" s="869"/>
      <c r="H18" s="870"/>
      <c r="I18" s="875"/>
      <c r="J18" s="876"/>
      <c r="K18" s="876"/>
      <c r="L18" s="877"/>
      <c r="M18" s="875"/>
      <c r="N18" s="876"/>
      <c r="O18" s="876"/>
      <c r="P18" s="877"/>
      <c r="Q18" s="865"/>
      <c r="R18" s="866"/>
      <c r="S18" s="866"/>
      <c r="T18" s="866"/>
      <c r="U18" s="867"/>
      <c r="V18" s="837"/>
    </row>
    <row r="19" spans="1:22" ht="15.95" customHeight="1">
      <c r="A19" s="845" t="str">
        <f>+IF(B19="","",6)</f>
        <v/>
      </c>
      <c r="B19" s="847"/>
      <c r="C19" s="848"/>
      <c r="D19" s="849"/>
      <c r="E19" s="868"/>
      <c r="F19" s="869"/>
      <c r="G19" s="869"/>
      <c r="H19" s="870"/>
      <c r="I19" s="856"/>
      <c r="J19" s="857"/>
      <c r="K19" s="857"/>
      <c r="L19" s="858"/>
      <c r="M19" s="856"/>
      <c r="N19" s="857"/>
      <c r="O19" s="857"/>
      <c r="P19" s="858"/>
      <c r="Q19" s="862"/>
      <c r="R19" s="863"/>
      <c r="S19" s="863"/>
      <c r="T19" s="863"/>
      <c r="U19" s="864"/>
      <c r="V19" s="836"/>
    </row>
    <row r="20" spans="1:22" ht="15.95" customHeight="1">
      <c r="A20" s="871"/>
      <c r="B20" s="872"/>
      <c r="C20" s="873"/>
      <c r="D20" s="874"/>
      <c r="E20" s="868"/>
      <c r="F20" s="869"/>
      <c r="G20" s="869"/>
      <c r="H20" s="870"/>
      <c r="I20" s="875"/>
      <c r="J20" s="876"/>
      <c r="K20" s="876"/>
      <c r="L20" s="877"/>
      <c r="M20" s="875"/>
      <c r="N20" s="876"/>
      <c r="O20" s="876"/>
      <c r="P20" s="877"/>
      <c r="Q20" s="865"/>
      <c r="R20" s="866"/>
      <c r="S20" s="866"/>
      <c r="T20" s="866"/>
      <c r="U20" s="867"/>
      <c r="V20" s="837"/>
    </row>
    <row r="21" spans="1:22" ht="15.95" customHeight="1">
      <c r="A21" s="845" t="str">
        <f>+IF(B21="","",7)</f>
        <v/>
      </c>
      <c r="B21" s="847"/>
      <c r="C21" s="848"/>
      <c r="D21" s="849"/>
      <c r="E21" s="868"/>
      <c r="F21" s="869"/>
      <c r="G21" s="869"/>
      <c r="H21" s="870"/>
      <c r="I21" s="856"/>
      <c r="J21" s="857"/>
      <c r="K21" s="857"/>
      <c r="L21" s="858"/>
      <c r="M21" s="856"/>
      <c r="N21" s="857"/>
      <c r="O21" s="857"/>
      <c r="P21" s="858"/>
      <c r="Q21" s="862"/>
      <c r="R21" s="863"/>
      <c r="S21" s="863"/>
      <c r="T21" s="863"/>
      <c r="U21" s="864"/>
      <c r="V21" s="836"/>
    </row>
    <row r="22" spans="1:22" ht="15.95" customHeight="1">
      <c r="A22" s="871"/>
      <c r="B22" s="872"/>
      <c r="C22" s="873"/>
      <c r="D22" s="874"/>
      <c r="E22" s="868"/>
      <c r="F22" s="869"/>
      <c r="G22" s="869"/>
      <c r="H22" s="870"/>
      <c r="I22" s="875"/>
      <c r="J22" s="876"/>
      <c r="K22" s="876"/>
      <c r="L22" s="877"/>
      <c r="M22" s="875"/>
      <c r="N22" s="876"/>
      <c r="O22" s="876"/>
      <c r="P22" s="877"/>
      <c r="Q22" s="865"/>
      <c r="R22" s="866"/>
      <c r="S22" s="866"/>
      <c r="T22" s="866"/>
      <c r="U22" s="867"/>
      <c r="V22" s="837"/>
    </row>
    <row r="23" spans="1:22" ht="15.95" customHeight="1">
      <c r="A23" s="845" t="str">
        <f>+IF(B23="","",8)</f>
        <v/>
      </c>
      <c r="B23" s="847"/>
      <c r="C23" s="848"/>
      <c r="D23" s="849"/>
      <c r="E23" s="868"/>
      <c r="F23" s="869"/>
      <c r="G23" s="869"/>
      <c r="H23" s="870"/>
      <c r="I23" s="856"/>
      <c r="J23" s="857"/>
      <c r="K23" s="857"/>
      <c r="L23" s="858"/>
      <c r="M23" s="856"/>
      <c r="N23" s="857"/>
      <c r="O23" s="857"/>
      <c r="P23" s="858"/>
      <c r="Q23" s="862"/>
      <c r="R23" s="863"/>
      <c r="S23" s="863"/>
      <c r="T23" s="863"/>
      <c r="U23" s="864"/>
      <c r="V23" s="836"/>
    </row>
    <row r="24" spans="1:22" ht="15.95" customHeight="1">
      <c r="A24" s="871"/>
      <c r="B24" s="872"/>
      <c r="C24" s="873"/>
      <c r="D24" s="874"/>
      <c r="E24" s="868"/>
      <c r="F24" s="869"/>
      <c r="G24" s="869"/>
      <c r="H24" s="870"/>
      <c r="I24" s="875"/>
      <c r="J24" s="876"/>
      <c r="K24" s="876"/>
      <c r="L24" s="877"/>
      <c r="M24" s="875"/>
      <c r="N24" s="876"/>
      <c r="O24" s="876"/>
      <c r="P24" s="877"/>
      <c r="Q24" s="865"/>
      <c r="R24" s="866"/>
      <c r="S24" s="866"/>
      <c r="T24" s="866"/>
      <c r="U24" s="867"/>
      <c r="V24" s="837"/>
    </row>
    <row r="25" spans="1:22" ht="15.95" customHeight="1">
      <c r="A25" s="845" t="str">
        <f>+IF(B25="","",9)</f>
        <v/>
      </c>
      <c r="B25" s="847"/>
      <c r="C25" s="848"/>
      <c r="D25" s="849"/>
      <c r="E25" s="868"/>
      <c r="F25" s="869"/>
      <c r="G25" s="869"/>
      <c r="H25" s="870"/>
      <c r="I25" s="856"/>
      <c r="J25" s="857"/>
      <c r="K25" s="857"/>
      <c r="L25" s="858"/>
      <c r="M25" s="856"/>
      <c r="N25" s="857"/>
      <c r="O25" s="857"/>
      <c r="P25" s="858"/>
      <c r="Q25" s="862"/>
      <c r="R25" s="863"/>
      <c r="S25" s="863"/>
      <c r="T25" s="863"/>
      <c r="U25" s="864"/>
      <c r="V25" s="836"/>
    </row>
    <row r="26" spans="1:22" ht="15.95" customHeight="1">
      <c r="A26" s="871"/>
      <c r="B26" s="872"/>
      <c r="C26" s="873"/>
      <c r="D26" s="874"/>
      <c r="E26" s="868"/>
      <c r="F26" s="869"/>
      <c r="G26" s="869"/>
      <c r="H26" s="870"/>
      <c r="I26" s="875"/>
      <c r="J26" s="876"/>
      <c r="K26" s="876"/>
      <c r="L26" s="877"/>
      <c r="M26" s="875"/>
      <c r="N26" s="876"/>
      <c r="O26" s="876"/>
      <c r="P26" s="877"/>
      <c r="Q26" s="865"/>
      <c r="R26" s="866"/>
      <c r="S26" s="866"/>
      <c r="T26" s="866"/>
      <c r="U26" s="867"/>
      <c r="V26" s="837"/>
    </row>
    <row r="27" spans="1:22" ht="15.95" customHeight="1">
      <c r="A27" s="845" t="str">
        <f>+IF(B27="","",10)</f>
        <v/>
      </c>
      <c r="B27" s="847"/>
      <c r="C27" s="848"/>
      <c r="D27" s="849"/>
      <c r="E27" s="868"/>
      <c r="F27" s="869"/>
      <c r="G27" s="869"/>
      <c r="H27" s="870"/>
      <c r="I27" s="856"/>
      <c r="J27" s="857"/>
      <c r="K27" s="857"/>
      <c r="L27" s="858"/>
      <c r="M27" s="856"/>
      <c r="N27" s="857"/>
      <c r="O27" s="857"/>
      <c r="P27" s="858"/>
      <c r="Q27" s="862"/>
      <c r="R27" s="863"/>
      <c r="S27" s="863"/>
      <c r="T27" s="863"/>
      <c r="U27" s="864"/>
      <c r="V27" s="836"/>
    </row>
    <row r="28" spans="1:22" ht="15.95" customHeight="1">
      <c r="A28" s="871"/>
      <c r="B28" s="872"/>
      <c r="C28" s="873"/>
      <c r="D28" s="874"/>
      <c r="E28" s="853"/>
      <c r="F28" s="854"/>
      <c r="G28" s="854"/>
      <c r="H28" s="855"/>
      <c r="I28" s="875"/>
      <c r="J28" s="876"/>
      <c r="K28" s="876"/>
      <c r="L28" s="877"/>
      <c r="M28" s="875"/>
      <c r="N28" s="876"/>
      <c r="O28" s="876"/>
      <c r="P28" s="877"/>
      <c r="Q28" s="865"/>
      <c r="R28" s="866"/>
      <c r="S28" s="866"/>
      <c r="T28" s="866"/>
      <c r="U28" s="867"/>
      <c r="V28" s="837"/>
    </row>
    <row r="29" spans="1:22" ht="15.95" customHeight="1">
      <c r="A29" s="845" t="str">
        <f>+IF(B29="","",11)</f>
        <v/>
      </c>
      <c r="B29" s="847"/>
      <c r="C29" s="848"/>
      <c r="D29" s="849"/>
      <c r="E29" s="868"/>
      <c r="F29" s="869"/>
      <c r="G29" s="869"/>
      <c r="H29" s="870"/>
      <c r="I29" s="856"/>
      <c r="J29" s="857"/>
      <c r="K29" s="857"/>
      <c r="L29" s="858"/>
      <c r="M29" s="856"/>
      <c r="N29" s="857"/>
      <c r="O29" s="857"/>
      <c r="P29" s="858"/>
      <c r="Q29" s="862"/>
      <c r="R29" s="863"/>
      <c r="S29" s="863"/>
      <c r="T29" s="863"/>
      <c r="U29" s="864"/>
      <c r="V29" s="836"/>
    </row>
    <row r="30" spans="1:22" ht="15.95" customHeight="1">
      <c r="A30" s="871"/>
      <c r="B30" s="872"/>
      <c r="C30" s="873"/>
      <c r="D30" s="874"/>
      <c r="E30" s="868"/>
      <c r="F30" s="869"/>
      <c r="G30" s="869"/>
      <c r="H30" s="870"/>
      <c r="I30" s="875"/>
      <c r="J30" s="876"/>
      <c r="K30" s="876"/>
      <c r="L30" s="877"/>
      <c r="M30" s="875"/>
      <c r="N30" s="876"/>
      <c r="O30" s="876"/>
      <c r="P30" s="877"/>
      <c r="Q30" s="865"/>
      <c r="R30" s="866"/>
      <c r="S30" s="866"/>
      <c r="T30" s="866"/>
      <c r="U30" s="867"/>
      <c r="V30" s="837"/>
    </row>
    <row r="31" spans="1:22" ht="15.95" customHeight="1">
      <c r="A31" s="845" t="str">
        <f>+IF(B31="","",12)</f>
        <v/>
      </c>
      <c r="B31" s="847"/>
      <c r="C31" s="848"/>
      <c r="D31" s="849"/>
      <c r="E31" s="868"/>
      <c r="F31" s="869"/>
      <c r="G31" s="869"/>
      <c r="H31" s="870"/>
      <c r="I31" s="856"/>
      <c r="J31" s="857"/>
      <c r="K31" s="857"/>
      <c r="L31" s="858"/>
      <c r="M31" s="856"/>
      <c r="N31" s="857"/>
      <c r="O31" s="857"/>
      <c r="P31" s="858"/>
      <c r="Q31" s="862"/>
      <c r="R31" s="863"/>
      <c r="S31" s="863"/>
      <c r="T31" s="863"/>
      <c r="U31" s="864"/>
      <c r="V31" s="836"/>
    </row>
    <row r="32" spans="1:22" ht="15.95" customHeight="1">
      <c r="A32" s="871"/>
      <c r="B32" s="872"/>
      <c r="C32" s="873"/>
      <c r="D32" s="874"/>
      <c r="E32" s="868"/>
      <c r="F32" s="869"/>
      <c r="G32" s="869"/>
      <c r="H32" s="870"/>
      <c r="I32" s="875"/>
      <c r="J32" s="876"/>
      <c r="K32" s="876"/>
      <c r="L32" s="877"/>
      <c r="M32" s="875"/>
      <c r="N32" s="876"/>
      <c r="O32" s="876"/>
      <c r="P32" s="877"/>
      <c r="Q32" s="865"/>
      <c r="R32" s="866"/>
      <c r="S32" s="866"/>
      <c r="T32" s="866"/>
      <c r="U32" s="867"/>
      <c r="V32" s="837"/>
    </row>
    <row r="33" spans="1:22" ht="15.95" customHeight="1">
      <c r="A33" s="845" t="str">
        <f>+IF(B33="","",13)</f>
        <v/>
      </c>
      <c r="B33" s="847"/>
      <c r="C33" s="848"/>
      <c r="D33" s="849"/>
      <c r="E33" s="868"/>
      <c r="F33" s="869"/>
      <c r="G33" s="869"/>
      <c r="H33" s="870"/>
      <c r="I33" s="856"/>
      <c r="J33" s="857"/>
      <c r="K33" s="857"/>
      <c r="L33" s="858"/>
      <c r="M33" s="856"/>
      <c r="N33" s="857"/>
      <c r="O33" s="857"/>
      <c r="P33" s="858"/>
      <c r="Q33" s="862"/>
      <c r="R33" s="863"/>
      <c r="S33" s="863"/>
      <c r="T33" s="863"/>
      <c r="U33" s="864"/>
      <c r="V33" s="836"/>
    </row>
    <row r="34" spans="1:22" ht="15.95" customHeight="1">
      <c r="A34" s="871"/>
      <c r="B34" s="872"/>
      <c r="C34" s="873"/>
      <c r="D34" s="874"/>
      <c r="E34" s="868"/>
      <c r="F34" s="869"/>
      <c r="G34" s="869"/>
      <c r="H34" s="870"/>
      <c r="I34" s="875"/>
      <c r="J34" s="876"/>
      <c r="K34" s="876"/>
      <c r="L34" s="877"/>
      <c r="M34" s="875"/>
      <c r="N34" s="876"/>
      <c r="O34" s="876"/>
      <c r="P34" s="877"/>
      <c r="Q34" s="865"/>
      <c r="R34" s="866"/>
      <c r="S34" s="866"/>
      <c r="T34" s="866"/>
      <c r="U34" s="867"/>
      <c r="V34" s="837"/>
    </row>
    <row r="35" spans="1:22" ht="15.95" customHeight="1">
      <c r="A35" s="845" t="str">
        <f>+IF(B35="","",14)</f>
        <v/>
      </c>
      <c r="B35" s="847"/>
      <c r="C35" s="848"/>
      <c r="D35" s="849"/>
      <c r="E35" s="868"/>
      <c r="F35" s="869"/>
      <c r="G35" s="869"/>
      <c r="H35" s="870"/>
      <c r="I35" s="856"/>
      <c r="J35" s="857"/>
      <c r="K35" s="857"/>
      <c r="L35" s="858"/>
      <c r="M35" s="856"/>
      <c r="N35" s="857"/>
      <c r="O35" s="857"/>
      <c r="P35" s="858"/>
      <c r="Q35" s="862"/>
      <c r="R35" s="863"/>
      <c r="S35" s="863"/>
      <c r="T35" s="863"/>
      <c r="U35" s="864"/>
      <c r="V35" s="836"/>
    </row>
    <row r="36" spans="1:22" ht="15.95" customHeight="1">
      <c r="A36" s="871"/>
      <c r="B36" s="872"/>
      <c r="C36" s="873"/>
      <c r="D36" s="874"/>
      <c r="E36" s="868"/>
      <c r="F36" s="869"/>
      <c r="G36" s="869"/>
      <c r="H36" s="870"/>
      <c r="I36" s="875"/>
      <c r="J36" s="876"/>
      <c r="K36" s="876"/>
      <c r="L36" s="877"/>
      <c r="M36" s="875"/>
      <c r="N36" s="876"/>
      <c r="O36" s="876"/>
      <c r="P36" s="877"/>
      <c r="Q36" s="865"/>
      <c r="R36" s="866"/>
      <c r="S36" s="866"/>
      <c r="T36" s="866"/>
      <c r="U36" s="867"/>
      <c r="V36" s="837"/>
    </row>
    <row r="37" spans="1:22" ht="15.95" customHeight="1">
      <c r="A37" s="845" t="str">
        <f>+IF(B37="","",15)</f>
        <v/>
      </c>
      <c r="B37" s="847"/>
      <c r="C37" s="848"/>
      <c r="D37" s="849"/>
      <c r="E37" s="868"/>
      <c r="F37" s="869"/>
      <c r="G37" s="869"/>
      <c r="H37" s="870"/>
      <c r="I37" s="856"/>
      <c r="J37" s="857"/>
      <c r="K37" s="857"/>
      <c r="L37" s="858"/>
      <c r="M37" s="856"/>
      <c r="N37" s="857"/>
      <c r="O37" s="857"/>
      <c r="P37" s="858"/>
      <c r="Q37" s="862"/>
      <c r="R37" s="863"/>
      <c r="S37" s="863"/>
      <c r="T37" s="863"/>
      <c r="U37" s="864"/>
      <c r="V37" s="836"/>
    </row>
    <row r="38" spans="1:22" ht="15.95" customHeight="1">
      <c r="A38" s="871"/>
      <c r="B38" s="872"/>
      <c r="C38" s="873"/>
      <c r="D38" s="874"/>
      <c r="E38" s="868"/>
      <c r="F38" s="869"/>
      <c r="G38" s="869"/>
      <c r="H38" s="870"/>
      <c r="I38" s="875"/>
      <c r="J38" s="876"/>
      <c r="K38" s="876"/>
      <c r="L38" s="877"/>
      <c r="M38" s="875"/>
      <c r="N38" s="876"/>
      <c r="O38" s="876"/>
      <c r="P38" s="877"/>
      <c r="Q38" s="865"/>
      <c r="R38" s="866"/>
      <c r="S38" s="866"/>
      <c r="T38" s="866"/>
      <c r="U38" s="867"/>
      <c r="V38" s="837"/>
    </row>
    <row r="39" spans="1:22" ht="15.95" customHeight="1">
      <c r="A39" s="845" t="str">
        <f>+IF(B39="","",16)</f>
        <v/>
      </c>
      <c r="B39" s="847"/>
      <c r="C39" s="848"/>
      <c r="D39" s="849"/>
      <c r="E39" s="868"/>
      <c r="F39" s="869"/>
      <c r="G39" s="869"/>
      <c r="H39" s="870"/>
      <c r="I39" s="856"/>
      <c r="J39" s="857"/>
      <c r="K39" s="857"/>
      <c r="L39" s="858"/>
      <c r="M39" s="856"/>
      <c r="N39" s="857"/>
      <c r="O39" s="857"/>
      <c r="P39" s="858"/>
      <c r="Q39" s="862"/>
      <c r="R39" s="863"/>
      <c r="S39" s="863"/>
      <c r="T39" s="863"/>
      <c r="U39" s="864"/>
      <c r="V39" s="836"/>
    </row>
    <row r="40" spans="1:22" ht="15.95" customHeight="1">
      <c r="A40" s="871"/>
      <c r="B40" s="872"/>
      <c r="C40" s="873"/>
      <c r="D40" s="874"/>
      <c r="E40" s="853"/>
      <c r="F40" s="854"/>
      <c r="G40" s="854"/>
      <c r="H40" s="855"/>
      <c r="I40" s="875"/>
      <c r="J40" s="876"/>
      <c r="K40" s="876"/>
      <c r="L40" s="877"/>
      <c r="M40" s="875"/>
      <c r="N40" s="876"/>
      <c r="O40" s="876"/>
      <c r="P40" s="877"/>
      <c r="Q40" s="865"/>
      <c r="R40" s="866"/>
      <c r="S40" s="866"/>
      <c r="T40" s="866"/>
      <c r="U40" s="867"/>
      <c r="V40" s="837"/>
    </row>
    <row r="41" spans="1:22" ht="15.95" customHeight="1">
      <c r="A41" s="845" t="str">
        <f>+IF(B41="","",17)</f>
        <v/>
      </c>
      <c r="B41" s="847"/>
      <c r="C41" s="848"/>
      <c r="D41" s="849"/>
      <c r="E41" s="868"/>
      <c r="F41" s="869"/>
      <c r="G41" s="869"/>
      <c r="H41" s="870"/>
      <c r="I41" s="856"/>
      <c r="J41" s="857"/>
      <c r="K41" s="857"/>
      <c r="L41" s="858"/>
      <c r="M41" s="856"/>
      <c r="N41" s="857"/>
      <c r="O41" s="857"/>
      <c r="P41" s="858"/>
      <c r="Q41" s="862"/>
      <c r="R41" s="863"/>
      <c r="S41" s="863"/>
      <c r="T41" s="863"/>
      <c r="U41" s="864"/>
      <c r="V41" s="836"/>
    </row>
    <row r="42" spans="1:22" ht="15.95" customHeight="1">
      <c r="A42" s="871"/>
      <c r="B42" s="872"/>
      <c r="C42" s="873"/>
      <c r="D42" s="874"/>
      <c r="E42" s="868"/>
      <c r="F42" s="869"/>
      <c r="G42" s="869"/>
      <c r="H42" s="870"/>
      <c r="I42" s="875"/>
      <c r="J42" s="876"/>
      <c r="K42" s="876"/>
      <c r="L42" s="877"/>
      <c r="M42" s="875"/>
      <c r="N42" s="876"/>
      <c r="O42" s="876"/>
      <c r="P42" s="877"/>
      <c r="Q42" s="865"/>
      <c r="R42" s="866"/>
      <c r="S42" s="866"/>
      <c r="T42" s="866"/>
      <c r="U42" s="867"/>
      <c r="V42" s="837"/>
    </row>
    <row r="43" spans="1:22" ht="15.95" customHeight="1">
      <c r="A43" s="845" t="str">
        <f>+IF(B43="","",18)</f>
        <v/>
      </c>
      <c r="B43" s="847"/>
      <c r="C43" s="848"/>
      <c r="D43" s="849"/>
      <c r="E43" s="868"/>
      <c r="F43" s="869"/>
      <c r="G43" s="869"/>
      <c r="H43" s="870"/>
      <c r="I43" s="856"/>
      <c r="J43" s="857"/>
      <c r="K43" s="857"/>
      <c r="L43" s="858"/>
      <c r="M43" s="856"/>
      <c r="N43" s="857"/>
      <c r="O43" s="857"/>
      <c r="P43" s="858"/>
      <c r="Q43" s="862"/>
      <c r="R43" s="863"/>
      <c r="S43" s="863"/>
      <c r="T43" s="863"/>
      <c r="U43" s="864"/>
      <c r="V43" s="836"/>
    </row>
    <row r="44" spans="1:22" ht="15.95" customHeight="1">
      <c r="A44" s="871"/>
      <c r="B44" s="872"/>
      <c r="C44" s="873"/>
      <c r="D44" s="874"/>
      <c r="E44" s="868"/>
      <c r="F44" s="869"/>
      <c r="G44" s="869"/>
      <c r="H44" s="870"/>
      <c r="I44" s="875"/>
      <c r="J44" s="876"/>
      <c r="K44" s="876"/>
      <c r="L44" s="877"/>
      <c r="M44" s="875"/>
      <c r="N44" s="876"/>
      <c r="O44" s="876"/>
      <c r="P44" s="877"/>
      <c r="Q44" s="865"/>
      <c r="R44" s="866"/>
      <c r="S44" s="866"/>
      <c r="T44" s="866"/>
      <c r="U44" s="867"/>
      <c r="V44" s="837"/>
    </row>
    <row r="45" spans="1:22" ht="15.95" customHeight="1">
      <c r="A45" s="845" t="str">
        <f>+IF(B45="","",19)</f>
        <v/>
      </c>
      <c r="B45" s="847"/>
      <c r="C45" s="848"/>
      <c r="D45" s="849"/>
      <c r="E45" s="868"/>
      <c r="F45" s="869"/>
      <c r="G45" s="869"/>
      <c r="H45" s="870"/>
      <c r="I45" s="856"/>
      <c r="J45" s="857"/>
      <c r="K45" s="857"/>
      <c r="L45" s="858"/>
      <c r="M45" s="856"/>
      <c r="N45" s="857"/>
      <c r="O45" s="857"/>
      <c r="P45" s="858"/>
      <c r="Q45" s="862"/>
      <c r="R45" s="863"/>
      <c r="S45" s="863"/>
      <c r="T45" s="863"/>
      <c r="U45" s="864"/>
      <c r="V45" s="836"/>
    </row>
    <row r="46" spans="1:22" ht="15.95" customHeight="1">
      <c r="A46" s="871"/>
      <c r="B46" s="872"/>
      <c r="C46" s="873"/>
      <c r="D46" s="874"/>
      <c r="E46" s="868"/>
      <c r="F46" s="869"/>
      <c r="G46" s="869"/>
      <c r="H46" s="870"/>
      <c r="I46" s="875"/>
      <c r="J46" s="876"/>
      <c r="K46" s="876"/>
      <c r="L46" s="877"/>
      <c r="M46" s="875"/>
      <c r="N46" s="876"/>
      <c r="O46" s="876"/>
      <c r="P46" s="877"/>
      <c r="Q46" s="865"/>
      <c r="R46" s="866"/>
      <c r="S46" s="866"/>
      <c r="T46" s="866"/>
      <c r="U46" s="867"/>
      <c r="V46" s="837"/>
    </row>
    <row r="47" spans="1:22" ht="15.95" customHeight="1">
      <c r="A47" s="845" t="str">
        <f>+IF(B47="","",20)</f>
        <v/>
      </c>
      <c r="B47" s="847"/>
      <c r="C47" s="848"/>
      <c r="D47" s="849"/>
      <c r="E47" s="853"/>
      <c r="F47" s="854"/>
      <c r="G47" s="854"/>
      <c r="H47" s="855"/>
      <c r="I47" s="856"/>
      <c r="J47" s="857"/>
      <c r="K47" s="857"/>
      <c r="L47" s="858"/>
      <c r="M47" s="856"/>
      <c r="N47" s="857"/>
      <c r="O47" s="857"/>
      <c r="P47" s="858"/>
      <c r="Q47" s="862"/>
      <c r="R47" s="863"/>
      <c r="S47" s="863"/>
      <c r="T47" s="863"/>
      <c r="U47" s="864"/>
      <c r="V47" s="836"/>
    </row>
    <row r="48" spans="1:22" ht="15.95" customHeight="1" thickBot="1">
      <c r="A48" s="846"/>
      <c r="B48" s="850"/>
      <c r="C48" s="851"/>
      <c r="D48" s="852"/>
      <c r="E48" s="838"/>
      <c r="F48" s="839"/>
      <c r="G48" s="839"/>
      <c r="H48" s="840"/>
      <c r="I48" s="859"/>
      <c r="J48" s="860"/>
      <c r="K48" s="860"/>
      <c r="L48" s="861"/>
      <c r="M48" s="859"/>
      <c r="N48" s="860"/>
      <c r="O48" s="860"/>
      <c r="P48" s="861"/>
      <c r="Q48" s="865"/>
      <c r="R48" s="866"/>
      <c r="S48" s="866"/>
      <c r="T48" s="866"/>
      <c r="U48" s="867"/>
      <c r="V48" s="837"/>
    </row>
    <row r="49" spans="2:27" ht="30.75" customHeight="1" thickBot="1">
      <c r="B49" s="204"/>
      <c r="C49" s="204"/>
      <c r="D49" s="204"/>
      <c r="E49" s="205"/>
      <c r="F49" s="205"/>
      <c r="G49" s="205"/>
      <c r="H49" s="205"/>
      <c r="I49" s="206"/>
      <c r="J49" s="206"/>
      <c r="K49" s="206"/>
      <c r="Q49" s="841" t="s">
        <v>507</v>
      </c>
      <c r="R49" s="842"/>
      <c r="S49" s="842"/>
      <c r="T49" s="842"/>
      <c r="U49" s="842"/>
      <c r="V49" s="207">
        <v>2</v>
      </c>
      <c r="AA49" s="196"/>
    </row>
    <row r="50" spans="2:27" ht="15.95" customHeight="1">
      <c r="B50" s="208" t="s">
        <v>228</v>
      </c>
      <c r="C50" s="204"/>
      <c r="D50" s="204"/>
      <c r="E50" s="205"/>
      <c r="F50" s="205"/>
      <c r="G50" s="205"/>
      <c r="H50" s="205"/>
      <c r="I50" s="206"/>
      <c r="J50" s="206"/>
      <c r="K50" s="206"/>
      <c r="L50" s="843" t="s">
        <v>508</v>
      </c>
      <c r="M50" s="843"/>
      <c r="N50" s="843"/>
      <c r="O50" s="843"/>
      <c r="P50" s="843"/>
      <c r="Q50" s="843"/>
      <c r="R50" s="843"/>
      <c r="S50" s="843"/>
      <c r="T50" s="843"/>
      <c r="U50" s="843"/>
      <c r="V50" s="843"/>
    </row>
    <row r="51" spans="2:27" ht="30.75" customHeight="1">
      <c r="B51" s="844" t="s">
        <v>639</v>
      </c>
      <c r="C51" s="844"/>
      <c r="D51" s="844"/>
      <c r="E51" s="844"/>
      <c r="F51" s="844"/>
      <c r="G51" s="844"/>
      <c r="H51" s="844"/>
      <c r="I51" s="844"/>
      <c r="J51" s="844"/>
      <c r="K51" s="844"/>
      <c r="L51" s="844"/>
      <c r="M51" s="844"/>
      <c r="N51" s="844"/>
      <c r="O51" s="844"/>
      <c r="P51" s="844"/>
      <c r="Q51" s="844"/>
      <c r="R51" s="844"/>
      <c r="S51" s="844"/>
      <c r="T51" s="844"/>
      <c r="U51" s="844"/>
      <c r="V51" s="844"/>
      <c r="W51" s="197"/>
      <c r="X51" s="197"/>
      <c r="AA51" s="196"/>
    </row>
    <row r="52" spans="2:27" ht="32.25" customHeight="1">
      <c r="B52" s="835" t="s">
        <v>509</v>
      </c>
      <c r="C52" s="835"/>
      <c r="D52" s="835"/>
      <c r="E52" s="835"/>
      <c r="F52" s="835"/>
      <c r="G52" s="835"/>
      <c r="H52" s="835"/>
      <c r="I52" s="835"/>
      <c r="J52" s="835"/>
      <c r="K52" s="835"/>
      <c r="L52" s="835"/>
      <c r="M52" s="835"/>
      <c r="N52" s="835"/>
      <c r="O52" s="835"/>
      <c r="P52" s="835"/>
      <c r="Q52" s="835"/>
      <c r="R52" s="835"/>
      <c r="S52" s="835"/>
      <c r="T52" s="835"/>
      <c r="U52" s="835"/>
      <c r="V52" s="835"/>
      <c r="W52" s="197"/>
      <c r="X52" s="197"/>
      <c r="AA52" s="196"/>
    </row>
    <row r="53" spans="2:27" ht="30.75" customHeight="1">
      <c r="B53" s="835" t="s">
        <v>510</v>
      </c>
      <c r="C53" s="835"/>
      <c r="D53" s="835"/>
      <c r="E53" s="835"/>
      <c r="F53" s="835"/>
      <c r="G53" s="835"/>
      <c r="H53" s="835"/>
      <c r="I53" s="835"/>
      <c r="J53" s="835"/>
      <c r="K53" s="835"/>
      <c r="L53" s="835"/>
      <c r="M53" s="835"/>
      <c r="N53" s="835"/>
      <c r="O53" s="835"/>
      <c r="P53" s="835"/>
      <c r="Q53" s="835"/>
      <c r="R53" s="835"/>
      <c r="S53" s="835"/>
      <c r="T53" s="835"/>
      <c r="U53" s="835"/>
      <c r="V53" s="835"/>
      <c r="W53" s="197"/>
      <c r="X53" s="197"/>
      <c r="AA53" s="196"/>
    </row>
    <row r="54" spans="2:27" ht="30.75" customHeight="1">
      <c r="B54" s="835" t="s">
        <v>511</v>
      </c>
      <c r="C54" s="835"/>
      <c r="D54" s="835"/>
      <c r="E54" s="835"/>
      <c r="F54" s="835"/>
      <c r="G54" s="835"/>
      <c r="H54" s="835"/>
      <c r="I54" s="835"/>
      <c r="J54" s="835"/>
      <c r="K54" s="835"/>
      <c r="L54" s="835"/>
      <c r="M54" s="835"/>
      <c r="N54" s="835"/>
      <c r="O54" s="835"/>
      <c r="P54" s="835"/>
      <c r="Q54" s="835"/>
      <c r="R54" s="835"/>
      <c r="S54" s="835"/>
      <c r="T54" s="835"/>
      <c r="U54" s="835"/>
      <c r="V54" s="835"/>
      <c r="W54" s="197"/>
      <c r="X54" s="197"/>
      <c r="AA54" s="196"/>
    </row>
    <row r="55" spans="2:27" ht="15.95" customHeight="1">
      <c r="B55" s="209" t="s">
        <v>512</v>
      </c>
      <c r="C55" s="210"/>
      <c r="W55" s="197"/>
      <c r="X55" s="197"/>
      <c r="AA55" s="196"/>
    </row>
    <row r="56" spans="2:27" ht="15.95" customHeight="1">
      <c r="B56" s="246" t="s">
        <v>640</v>
      </c>
    </row>
  </sheetData>
  <sheetProtection selectLockedCells="1"/>
  <mergeCells count="180">
    <mergeCell ref="T1:V1"/>
    <mergeCell ref="D3:F3"/>
    <mergeCell ref="G3:J3"/>
    <mergeCell ref="L3:O3"/>
    <mergeCell ref="P3:V3"/>
    <mergeCell ref="B5:V5"/>
    <mergeCell ref="V7:V8"/>
    <mergeCell ref="E8:H8"/>
    <mergeCell ref="A9:A10"/>
    <mergeCell ref="B9:D10"/>
    <mergeCell ref="E9:H9"/>
    <mergeCell ref="I9:L10"/>
    <mergeCell ref="M9:P10"/>
    <mergeCell ref="Q9:U10"/>
    <mergeCell ref="V9:V10"/>
    <mergeCell ref="E10:H10"/>
    <mergeCell ref="A7:A8"/>
    <mergeCell ref="B7:D8"/>
    <mergeCell ref="E7:H7"/>
    <mergeCell ref="I7:L8"/>
    <mergeCell ref="M7:P8"/>
    <mergeCell ref="Q7:U8"/>
    <mergeCell ref="V11:V12"/>
    <mergeCell ref="E12:H12"/>
    <mergeCell ref="A13:A14"/>
    <mergeCell ref="B13:D14"/>
    <mergeCell ref="E13:H13"/>
    <mergeCell ref="I13:L14"/>
    <mergeCell ref="M13:P14"/>
    <mergeCell ref="Q13:U14"/>
    <mergeCell ref="V13:V14"/>
    <mergeCell ref="E14:H14"/>
    <mergeCell ref="A11:A12"/>
    <mergeCell ref="B11:D12"/>
    <mergeCell ref="E11:H11"/>
    <mergeCell ref="I11:L12"/>
    <mergeCell ref="M11:P12"/>
    <mergeCell ref="Q11:U12"/>
    <mergeCell ref="V15:V16"/>
    <mergeCell ref="E16:H16"/>
    <mergeCell ref="A17:A18"/>
    <mergeCell ref="B17:D18"/>
    <mergeCell ref="E17:H17"/>
    <mergeCell ref="I17:L18"/>
    <mergeCell ref="M17:P18"/>
    <mergeCell ref="Q17:U18"/>
    <mergeCell ref="V17:V18"/>
    <mergeCell ref="E18:H18"/>
    <mergeCell ref="A15:A16"/>
    <mergeCell ref="B15:D16"/>
    <mergeCell ref="E15:H15"/>
    <mergeCell ref="I15:L16"/>
    <mergeCell ref="M15:P16"/>
    <mergeCell ref="Q15:U16"/>
    <mergeCell ref="V19:V20"/>
    <mergeCell ref="E20:H20"/>
    <mergeCell ref="A21:A22"/>
    <mergeCell ref="B21:D22"/>
    <mergeCell ref="E21:H21"/>
    <mergeCell ref="I21:L22"/>
    <mergeCell ref="M21:P22"/>
    <mergeCell ref="Q21:U22"/>
    <mergeCell ref="V21:V22"/>
    <mergeCell ref="E22:H22"/>
    <mergeCell ref="A19:A20"/>
    <mergeCell ref="B19:D20"/>
    <mergeCell ref="E19:H19"/>
    <mergeCell ref="I19:L20"/>
    <mergeCell ref="M19:P20"/>
    <mergeCell ref="Q19:U20"/>
    <mergeCell ref="V23:V24"/>
    <mergeCell ref="E24:H24"/>
    <mergeCell ref="A25:A26"/>
    <mergeCell ref="B25:D26"/>
    <mergeCell ref="E25:H25"/>
    <mergeCell ref="I25:L26"/>
    <mergeCell ref="M25:P26"/>
    <mergeCell ref="Q25:U26"/>
    <mergeCell ref="V25:V26"/>
    <mergeCell ref="E26:H26"/>
    <mergeCell ref="A23:A24"/>
    <mergeCell ref="B23:D24"/>
    <mergeCell ref="E23:H23"/>
    <mergeCell ref="I23:L24"/>
    <mergeCell ref="M23:P24"/>
    <mergeCell ref="Q23:U24"/>
    <mergeCell ref="V27:V28"/>
    <mergeCell ref="E28:H28"/>
    <mergeCell ref="A29:A30"/>
    <mergeCell ref="B29:D30"/>
    <mergeCell ref="E29:H29"/>
    <mergeCell ref="I29:L30"/>
    <mergeCell ref="M29:P30"/>
    <mergeCell ref="Q29:U30"/>
    <mergeCell ref="V29:V30"/>
    <mergeCell ref="E30:H30"/>
    <mergeCell ref="A27:A28"/>
    <mergeCell ref="B27:D28"/>
    <mergeCell ref="E27:H27"/>
    <mergeCell ref="I27:L28"/>
    <mergeCell ref="M27:P28"/>
    <mergeCell ref="Q27:U28"/>
    <mergeCell ref="V31:V32"/>
    <mergeCell ref="E32:H32"/>
    <mergeCell ref="A33:A34"/>
    <mergeCell ref="B33:D34"/>
    <mergeCell ref="E33:H33"/>
    <mergeCell ref="I33:L34"/>
    <mergeCell ref="M33:P34"/>
    <mergeCell ref="Q33:U34"/>
    <mergeCell ref="V33:V34"/>
    <mergeCell ref="E34:H34"/>
    <mergeCell ref="A31:A32"/>
    <mergeCell ref="B31:D32"/>
    <mergeCell ref="E31:H31"/>
    <mergeCell ref="I31:L32"/>
    <mergeCell ref="M31:P32"/>
    <mergeCell ref="Q31:U32"/>
    <mergeCell ref="V35:V36"/>
    <mergeCell ref="E36:H36"/>
    <mergeCell ref="A37:A38"/>
    <mergeCell ref="B37:D38"/>
    <mergeCell ref="E37:H37"/>
    <mergeCell ref="I37:L38"/>
    <mergeCell ref="M37:P38"/>
    <mergeCell ref="Q37:U38"/>
    <mergeCell ref="V37:V38"/>
    <mergeCell ref="E38:H38"/>
    <mergeCell ref="A35:A36"/>
    <mergeCell ref="B35:D36"/>
    <mergeCell ref="E35:H35"/>
    <mergeCell ref="I35:L36"/>
    <mergeCell ref="M35:P36"/>
    <mergeCell ref="Q35:U36"/>
    <mergeCell ref="V39:V40"/>
    <mergeCell ref="E40:H40"/>
    <mergeCell ref="A41:A42"/>
    <mergeCell ref="B41:D42"/>
    <mergeCell ref="E41:H41"/>
    <mergeCell ref="I41:L42"/>
    <mergeCell ref="M41:P42"/>
    <mergeCell ref="Q41:U42"/>
    <mergeCell ref="V41:V42"/>
    <mergeCell ref="E42:H42"/>
    <mergeCell ref="A39:A40"/>
    <mergeCell ref="B39:D40"/>
    <mergeCell ref="E39:H39"/>
    <mergeCell ref="I39:L40"/>
    <mergeCell ref="M39:P40"/>
    <mergeCell ref="Q39:U40"/>
    <mergeCell ref="V43:V44"/>
    <mergeCell ref="E44:H44"/>
    <mergeCell ref="A45:A46"/>
    <mergeCell ref="B45:D46"/>
    <mergeCell ref="E45:H45"/>
    <mergeCell ref="I45:L46"/>
    <mergeCell ref="M45:P46"/>
    <mergeCell ref="Q45:U46"/>
    <mergeCell ref="V45:V46"/>
    <mergeCell ref="E46:H46"/>
    <mergeCell ref="A43:A44"/>
    <mergeCell ref="B43:D44"/>
    <mergeCell ref="E43:H43"/>
    <mergeCell ref="I43:L44"/>
    <mergeCell ref="M43:P44"/>
    <mergeCell ref="Q43:U44"/>
    <mergeCell ref="B53:V53"/>
    <mergeCell ref="B54:V54"/>
    <mergeCell ref="V47:V48"/>
    <mergeCell ref="E48:H48"/>
    <mergeCell ref="Q49:U49"/>
    <mergeCell ref="L50:V50"/>
    <mergeCell ref="B51:V51"/>
    <mergeCell ref="B52:V52"/>
    <mergeCell ref="A47:A48"/>
    <mergeCell ref="B47:D48"/>
    <mergeCell ref="E47:H47"/>
    <mergeCell ref="I47:L48"/>
    <mergeCell ref="M47:P48"/>
    <mergeCell ref="Q47:U48"/>
  </mergeCells>
  <phoneticPr fontId="4"/>
  <conditionalFormatting sqref="B9 E17:H28 B11 V11 Q11 V9 Q9 B13 B15 B17 B19 B21 B23 B25 B27 I17 I19 I21 I23 I25 I27 M17 M19 M21 M23 M25 M27 Q13 Q15 Q17 Q19 Q21 Q23 Q25 Q27 V13 V15 V17 V19 V21 V23 V25 V27">
    <cfRule type="notContainsBlanks" dxfId="6" priority="5" stopIfTrue="1">
      <formula>LEN(TRIM(B9))&gt;0</formula>
    </cfRule>
  </conditionalFormatting>
  <conditionalFormatting sqref="E29:H40 B29 B31 B33 B35 B37 B39 I29 I31 I33 I35 I37 I39 M29 M31 M33 M35 M37 M39 Q29 Q31 Q33 Q35 Q37 Q39 V29 V31 V33 V35 V37 V39">
    <cfRule type="notContainsBlanks" dxfId="5" priority="4" stopIfTrue="1">
      <formula>LEN(TRIM(B29))&gt;0</formula>
    </cfRule>
  </conditionalFormatting>
  <conditionalFormatting sqref="E41:H48 B41 B43 B45 B47 I41 I43 I45 I47 M41 M43 M45 M47 Q41 Q43 Q45 Q47 V41 V43 V45 V47">
    <cfRule type="notContainsBlanks" dxfId="4" priority="3" stopIfTrue="1">
      <formula>LEN(TRIM(B41))&gt;0</formula>
    </cfRule>
  </conditionalFormatting>
  <conditionalFormatting sqref="E12:H16 M11 E11:I11 E10:H10 M9 E9:I9 I13 I15 M13 M15">
    <cfRule type="notContainsBlanks" dxfId="3" priority="2" stopIfTrue="1">
      <formula>LEN(TRIM(E9))&gt;0</formula>
    </cfRule>
  </conditionalFormatting>
  <conditionalFormatting sqref="V49">
    <cfRule type="notContainsBlanks" dxfId="2" priority="1" stopIfTrue="1">
      <formula>LEN(TRIM(V49))&gt;0</formula>
    </cfRule>
  </conditionalFormatting>
  <dataValidations count="3">
    <dataValidation imeMode="fullKatakana" allowBlank="1" showInputMessage="1" showErrorMessage="1" sqref="E41:H41 E43:H43 E45:H45 E47:H47 E17:H17 E19:H19 E21:H21 E23:H23 E25:H25 E27:H27 E29:H29 E31:H31 E33:H33 E35:H35 E37:H37 E39:H39 E9:H9 E11:H11 E13:H13 E15:H15" xr:uid="{00000000-0002-0000-0400-000000000000}"/>
    <dataValidation type="list" allowBlank="1" showInputMessage="1" showErrorMessage="1" sqref="V11 V9 V13 V15 V17 V19 V21 V23 V25 V27 V29 V31 V33 V35 V37 V39 V41 V43 V45 V47" xr:uid="{00000000-0002-0000-0400-000001000000}">
      <formula1>$AA$13:$AA$14</formula1>
    </dataValidation>
    <dataValidation type="list" allowBlank="1" showInputMessage="1" showErrorMessage="1" sqref="B11 B9 B13 B15 B17 B19 B21 B23 B25 B27 B29 B31 B33 B35 B37 B39 B41 B43 B45 B47" xr:uid="{00000000-0002-0000-0400-000002000000}">
      <formula1>$Y$9:$Y$16</formula1>
    </dataValidation>
  </dataValidations>
  <printOptions horizontalCentered="1" verticalCentered="1"/>
  <pageMargins left="0.78740157480314965" right="0.19685039370078741" top="0.59055118110236227" bottom="0.59055118110236227" header="0.51181102362204722" footer="0.51181102362204722"/>
  <pageSetup paperSize="9" orientation="portrait" cellComments="asDisplayed" r:id="rId1"/>
  <headerFooter alignWithMargins="0"/>
  <rowBreaks count="1" manualBreakCount="1">
    <brk id="49" max="2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J55"/>
  <sheetViews>
    <sheetView showZeros="0" topLeftCell="A9" zoomScaleNormal="100" workbookViewId="0">
      <selection activeCell="A11" sqref="A11:J11"/>
    </sheetView>
  </sheetViews>
  <sheetFormatPr defaultRowHeight="13.5"/>
  <cols>
    <col min="1" max="1" width="3.75" style="212" customWidth="1"/>
    <col min="2" max="2" width="16.125" style="212" customWidth="1"/>
    <col min="3" max="6" width="9" style="212"/>
    <col min="7" max="7" width="9" style="212" customWidth="1"/>
    <col min="8" max="8" width="9" style="212"/>
    <col min="9" max="9" width="9" style="212" customWidth="1"/>
    <col min="10" max="10" width="10.875" style="212" customWidth="1"/>
    <col min="11" max="16384" width="9" style="212"/>
  </cols>
  <sheetData>
    <row r="1" spans="1:10">
      <c r="A1" s="211" t="s">
        <v>513</v>
      </c>
    </row>
    <row r="2" spans="1:10" ht="15" customHeight="1">
      <c r="H2" s="213" t="s">
        <v>641</v>
      </c>
      <c r="I2" s="945" t="s">
        <v>514</v>
      </c>
      <c r="J2" s="945"/>
    </row>
    <row r="3" spans="1:10" ht="15" customHeight="1">
      <c r="A3" s="946" t="str">
        <f>'01申請書(3枚)'!J20</f>
        <v>霧島工務店株式会社</v>
      </c>
      <c r="B3" s="946"/>
      <c r="C3" s="946"/>
      <c r="D3" s="946"/>
    </row>
    <row r="4" spans="1:10" ht="15" customHeight="1">
      <c r="A4" s="947" t="str">
        <f>'01申請書(3枚)'!J24</f>
        <v>代表取締役</v>
      </c>
      <c r="B4" s="947"/>
      <c r="C4" s="948" t="str">
        <f>'01申請書(3枚)'!S24</f>
        <v>霧島　太郎</v>
      </c>
      <c r="D4" s="948"/>
      <c r="E4" s="212" t="s">
        <v>515</v>
      </c>
    </row>
    <row r="5" spans="1:10" ht="15" customHeight="1"/>
    <row r="6" spans="1:10" ht="15" customHeight="1">
      <c r="G6" s="212" t="s">
        <v>643</v>
      </c>
    </row>
    <row r="7" spans="1:10" ht="15" customHeight="1">
      <c r="G7" s="949" t="s">
        <v>516</v>
      </c>
      <c r="H7" s="949"/>
      <c r="I7" s="949"/>
    </row>
    <row r="8" spans="1:10" ht="15" customHeight="1">
      <c r="G8" s="949"/>
      <c r="H8" s="949"/>
      <c r="I8" s="949"/>
    </row>
    <row r="9" spans="1:10" ht="15" customHeight="1">
      <c r="G9" s="214"/>
      <c r="H9" s="214"/>
      <c r="I9" s="214"/>
    </row>
    <row r="10" spans="1:10" ht="15" customHeight="1"/>
    <row r="11" spans="1:10" ht="15.75" customHeight="1">
      <c r="A11" s="943" t="s">
        <v>642</v>
      </c>
      <c r="B11" s="943"/>
      <c r="C11" s="943"/>
      <c r="D11" s="943"/>
      <c r="E11" s="943"/>
      <c r="F11" s="943"/>
      <c r="G11" s="943"/>
      <c r="H11" s="943"/>
      <c r="I11" s="943"/>
      <c r="J11" s="943"/>
    </row>
    <row r="12" spans="1:10" ht="15" customHeight="1"/>
    <row r="13" spans="1:10" ht="15" customHeight="1">
      <c r="A13" s="276"/>
      <c r="B13" s="276"/>
      <c r="C13" s="276"/>
      <c r="D13" s="276"/>
      <c r="E13" s="276"/>
      <c r="F13" s="276"/>
      <c r="G13" s="276"/>
      <c r="H13" s="276"/>
      <c r="I13" s="276"/>
      <c r="J13" s="276"/>
    </row>
    <row r="14" spans="1:10" ht="15" customHeight="1">
      <c r="A14" s="944" t="s">
        <v>645</v>
      </c>
      <c r="B14" s="944"/>
      <c r="C14" s="944"/>
      <c r="D14" s="944"/>
      <c r="E14" s="944"/>
      <c r="F14" s="944"/>
      <c r="G14" s="944"/>
      <c r="H14" s="944"/>
      <c r="I14" s="944"/>
      <c r="J14" s="944"/>
    </row>
    <row r="15" spans="1:10" ht="15" customHeight="1">
      <c r="A15" s="276"/>
      <c r="B15" s="276"/>
      <c r="C15" s="276"/>
      <c r="D15" s="276"/>
      <c r="E15" s="276"/>
      <c r="F15" s="276"/>
      <c r="G15" s="276"/>
      <c r="H15" s="276"/>
      <c r="I15" s="276"/>
      <c r="J15" s="276"/>
    </row>
    <row r="16" spans="1:10" ht="15" customHeight="1">
      <c r="A16" s="276"/>
      <c r="B16" s="276"/>
      <c r="C16" s="276"/>
      <c r="D16" s="276"/>
      <c r="E16" s="276"/>
      <c r="F16" s="276"/>
      <c r="G16" s="276"/>
      <c r="H16" s="276"/>
      <c r="I16" s="276"/>
      <c r="J16" s="276"/>
    </row>
    <row r="17" spans="1:10" ht="15" customHeight="1">
      <c r="A17" s="276"/>
      <c r="B17" s="276"/>
      <c r="C17" s="276"/>
      <c r="D17" s="276"/>
      <c r="E17" s="277" t="s">
        <v>559</v>
      </c>
      <c r="F17" s="276"/>
      <c r="G17" s="276"/>
      <c r="H17" s="276"/>
      <c r="I17" s="276"/>
      <c r="J17" s="276"/>
    </row>
    <row r="18" spans="1:10" ht="15" customHeight="1">
      <c r="A18" s="276"/>
      <c r="B18" s="276"/>
      <c r="C18" s="276"/>
      <c r="D18" s="276"/>
      <c r="E18" s="277"/>
      <c r="F18" s="276"/>
      <c r="G18" s="276"/>
      <c r="H18" s="276"/>
      <c r="I18" s="276"/>
      <c r="J18" s="276"/>
    </row>
    <row r="19" spans="1:10" ht="15" customHeight="1">
      <c r="A19" s="276"/>
      <c r="B19" s="276"/>
      <c r="C19" s="276"/>
      <c r="D19" s="276"/>
      <c r="E19" s="276"/>
      <c r="F19" s="276"/>
      <c r="G19" s="276"/>
      <c r="H19" s="276"/>
      <c r="I19" s="276"/>
      <c r="J19" s="276"/>
    </row>
    <row r="20" spans="1:10" ht="18.75" customHeight="1">
      <c r="A20" s="276" t="s">
        <v>646</v>
      </c>
      <c r="B20" s="276"/>
      <c r="C20" s="276"/>
      <c r="D20" s="276"/>
      <c r="E20" s="276"/>
      <c r="F20" s="276"/>
      <c r="G20" s="276"/>
      <c r="H20" s="276"/>
      <c r="I20" s="276"/>
      <c r="J20" s="276"/>
    </row>
    <row r="21" spans="1:10" ht="18.75" customHeight="1">
      <c r="A21" s="276" t="s">
        <v>644</v>
      </c>
      <c r="B21" s="278"/>
      <c r="C21" s="278"/>
      <c r="D21" s="279"/>
      <c r="E21" s="279"/>
      <c r="F21" s="279"/>
      <c r="G21" s="278"/>
      <c r="H21" s="278"/>
      <c r="I21" s="278"/>
      <c r="J21" s="276"/>
    </row>
    <row r="22" spans="1:10" ht="18.75" customHeight="1">
      <c r="A22" s="276" t="s">
        <v>560</v>
      </c>
      <c r="B22" s="278"/>
      <c r="C22" s="278"/>
      <c r="D22" s="278"/>
      <c r="E22" s="278"/>
      <c r="F22" s="278"/>
      <c r="G22" s="278"/>
      <c r="H22" s="278"/>
      <c r="I22" s="278"/>
      <c r="J22" s="278"/>
    </row>
    <row r="23" spans="1:10" ht="15" customHeight="1">
      <c r="A23" s="276"/>
      <c r="B23" s="278"/>
      <c r="C23" s="278"/>
      <c r="D23" s="278"/>
      <c r="E23" s="278"/>
      <c r="F23" s="278"/>
      <c r="G23" s="278"/>
      <c r="H23" s="278"/>
      <c r="I23" s="278"/>
      <c r="J23" s="278"/>
    </row>
    <row r="24" spans="1:10" ht="15" customHeight="1">
      <c r="A24" s="276"/>
      <c r="B24" s="278"/>
      <c r="C24" s="278"/>
      <c r="D24" s="278"/>
      <c r="E24" s="278"/>
      <c r="F24" s="278"/>
      <c r="G24" s="278"/>
      <c r="H24" s="278"/>
      <c r="I24" s="278"/>
      <c r="J24" s="278"/>
    </row>
    <row r="25" spans="1:10" ht="18.75" customHeight="1">
      <c r="A25" s="280"/>
      <c r="B25" s="278"/>
      <c r="C25" s="278"/>
      <c r="D25" s="278"/>
      <c r="E25" s="278"/>
      <c r="F25" s="278"/>
      <c r="G25" s="278"/>
      <c r="H25" s="278"/>
      <c r="I25" s="278"/>
      <c r="J25" s="280"/>
    </row>
    <row r="26" spans="1:10" ht="18.75" customHeight="1">
      <c r="A26" s="280"/>
      <c r="B26" s="278"/>
      <c r="C26" s="278"/>
      <c r="D26" s="278"/>
      <c r="E26" s="278"/>
      <c r="F26" s="278"/>
      <c r="G26" s="278"/>
      <c r="H26" s="278"/>
      <c r="I26" s="278"/>
      <c r="J26" s="280"/>
    </row>
    <row r="27" spans="1:10" ht="15" customHeight="1">
      <c r="A27" s="276"/>
      <c r="B27" s="278"/>
      <c r="C27" s="278"/>
      <c r="D27" s="278"/>
      <c r="E27" s="278"/>
      <c r="F27" s="278"/>
      <c r="G27" s="278"/>
      <c r="H27" s="278"/>
      <c r="I27" s="278"/>
      <c r="J27" s="278"/>
    </row>
    <row r="28" spans="1:10" ht="20.25" customHeight="1">
      <c r="A28" s="276" t="s">
        <v>647</v>
      </c>
      <c r="B28" s="278"/>
      <c r="C28" s="278"/>
      <c r="D28" s="278"/>
      <c r="E28" s="278"/>
      <c r="F28" s="278"/>
      <c r="G28" s="278"/>
      <c r="H28" s="278"/>
      <c r="I28" s="278"/>
      <c r="J28" s="278"/>
    </row>
    <row r="29" spans="1:10" ht="15" customHeight="1">
      <c r="A29" s="276" t="s">
        <v>644</v>
      </c>
      <c r="B29" s="278"/>
      <c r="C29" s="278"/>
      <c r="D29" s="278"/>
      <c r="E29" s="278"/>
      <c r="F29" s="278"/>
      <c r="G29" s="278"/>
      <c r="H29" s="278"/>
      <c r="I29" s="278"/>
      <c r="J29" s="278"/>
    </row>
    <row r="30" spans="1:10" ht="18.75" customHeight="1">
      <c r="A30" s="276" t="s">
        <v>560</v>
      </c>
      <c r="B30" s="278"/>
      <c r="C30" s="278"/>
      <c r="D30" s="278"/>
      <c r="E30" s="278"/>
      <c r="F30" s="278"/>
      <c r="G30" s="278"/>
      <c r="H30" s="278"/>
      <c r="I30" s="278"/>
      <c r="J30" s="280"/>
    </row>
    <row r="31" spans="1:10" ht="18.75" customHeight="1">
      <c r="A31" s="280"/>
      <c r="B31" s="278"/>
      <c r="C31" s="278"/>
      <c r="D31" s="278"/>
      <c r="E31" s="278"/>
      <c r="F31" s="278"/>
      <c r="G31" s="278"/>
      <c r="H31" s="278"/>
      <c r="I31" s="278"/>
      <c r="J31" s="280"/>
    </row>
    <row r="32" spans="1:10" ht="18.75" customHeight="1">
      <c r="A32" s="280"/>
      <c r="B32" s="278"/>
      <c r="C32" s="278"/>
      <c r="D32" s="278"/>
      <c r="E32" s="278"/>
      <c r="F32" s="278"/>
      <c r="G32" s="278"/>
      <c r="H32" s="278"/>
      <c r="I32" s="278"/>
      <c r="J32" s="280"/>
    </row>
    <row r="33" spans="1:10" ht="18.75" customHeight="1">
      <c r="A33" s="280"/>
      <c r="B33" s="278"/>
      <c r="C33" s="278"/>
      <c r="D33" s="278"/>
      <c r="E33" s="278"/>
      <c r="F33" s="278"/>
      <c r="G33" s="278"/>
      <c r="H33" s="278"/>
      <c r="I33" s="278"/>
      <c r="J33" s="280"/>
    </row>
    <row r="34" spans="1:10" ht="18.75" customHeight="1">
      <c r="A34" s="280"/>
      <c r="B34" s="278"/>
      <c r="C34" s="278"/>
      <c r="D34" s="278"/>
      <c r="E34" s="278"/>
      <c r="F34" s="278"/>
      <c r="G34" s="278"/>
      <c r="H34" s="278"/>
      <c r="I34" s="278"/>
      <c r="J34" s="280"/>
    </row>
    <row r="35" spans="1:10" ht="15" customHeight="1">
      <c r="A35" s="276"/>
      <c r="B35" s="278"/>
      <c r="C35" s="278"/>
      <c r="D35" s="278"/>
      <c r="E35" s="278"/>
      <c r="F35" s="278"/>
      <c r="G35" s="278"/>
      <c r="H35" s="278"/>
      <c r="I35" s="278"/>
      <c r="J35" s="278"/>
    </row>
    <row r="36" spans="1:10" ht="20.25" customHeight="1">
      <c r="A36" s="276" t="s">
        <v>648</v>
      </c>
      <c r="B36" s="278"/>
      <c r="C36" s="278"/>
      <c r="D36" s="278"/>
      <c r="E36" s="278"/>
      <c r="F36" s="278"/>
      <c r="G36" s="278"/>
      <c r="H36" s="278"/>
      <c r="I36" s="278"/>
      <c r="J36" s="276"/>
    </row>
    <row r="37" spans="1:10" ht="15" customHeight="1">
      <c r="A37" s="276"/>
      <c r="B37" s="278"/>
      <c r="C37" s="278"/>
      <c r="D37" s="278"/>
      <c r="E37" s="278"/>
      <c r="F37" s="278"/>
      <c r="G37" s="278"/>
      <c r="H37" s="278"/>
      <c r="I37" s="278"/>
      <c r="J37" s="278"/>
    </row>
    <row r="38" spans="1:10" ht="15" customHeight="1">
      <c r="B38" s="215"/>
      <c r="C38" s="215"/>
      <c r="D38" s="215"/>
      <c r="E38" s="215"/>
      <c r="F38" s="215"/>
      <c r="G38" s="215"/>
      <c r="H38" s="215"/>
      <c r="I38" s="215"/>
      <c r="J38" s="215"/>
    </row>
    <row r="39" spans="1:10" ht="18.75" customHeight="1">
      <c r="A39" s="229"/>
      <c r="B39" s="215"/>
      <c r="C39" s="215"/>
      <c r="D39" s="215"/>
      <c r="E39" s="215"/>
      <c r="F39" s="215"/>
      <c r="G39" s="248" t="s">
        <v>656</v>
      </c>
      <c r="H39" s="249"/>
      <c r="I39" s="249"/>
      <c r="J39" s="250"/>
    </row>
    <row r="40" spans="1:10" ht="18.75" customHeight="1">
      <c r="A40" s="229"/>
      <c r="B40" s="215"/>
      <c r="C40" s="215"/>
      <c r="D40" s="215"/>
      <c r="E40" s="215"/>
      <c r="F40" s="215"/>
      <c r="G40" s="251" t="s">
        <v>655</v>
      </c>
      <c r="J40" s="252"/>
    </row>
    <row r="41" spans="1:10" ht="15" customHeight="1">
      <c r="B41" s="215"/>
      <c r="C41" s="215"/>
      <c r="D41" s="215"/>
      <c r="E41" s="215"/>
      <c r="F41" s="215"/>
      <c r="G41" s="251" t="s">
        <v>657</v>
      </c>
      <c r="J41" s="252"/>
    </row>
    <row r="42" spans="1:10" ht="15" customHeight="1">
      <c r="B42" s="215"/>
      <c r="C42" s="215"/>
      <c r="D42" s="215"/>
      <c r="E42" s="215"/>
      <c r="F42" s="215"/>
      <c r="G42" s="253" t="s">
        <v>658</v>
      </c>
      <c r="H42" s="254"/>
      <c r="I42" s="254"/>
      <c r="J42" s="255"/>
    </row>
    <row r="43" spans="1:10" ht="15" customHeight="1" thickBot="1">
      <c r="A43" s="215"/>
      <c r="B43" s="215"/>
      <c r="C43" s="215"/>
      <c r="D43" s="215"/>
      <c r="E43" s="215"/>
      <c r="F43" s="215"/>
      <c r="G43" s="215"/>
      <c r="H43" s="215"/>
      <c r="I43" s="215"/>
      <c r="J43" s="215"/>
    </row>
    <row r="44" spans="1:10" ht="15" customHeight="1" thickTop="1">
      <c r="A44" s="217"/>
      <c r="B44" s="218"/>
      <c r="C44" s="218"/>
      <c r="D44" s="218"/>
      <c r="E44" s="218"/>
      <c r="F44" s="218"/>
      <c r="G44" s="218"/>
      <c r="H44" s="218"/>
      <c r="I44" s="218"/>
      <c r="J44" s="219"/>
    </row>
    <row r="45" spans="1:10" ht="15" customHeight="1">
      <c r="A45" s="220" t="s">
        <v>519</v>
      </c>
      <c r="B45" s="221"/>
      <c r="C45" s="221"/>
      <c r="D45" s="221"/>
      <c r="E45" s="221"/>
      <c r="F45" s="221"/>
      <c r="G45" s="221"/>
      <c r="H45" s="221"/>
      <c r="I45" s="221"/>
      <c r="J45" s="222"/>
    </row>
    <row r="46" spans="1:10" ht="15" customHeight="1">
      <c r="A46" s="223"/>
      <c r="B46" s="221"/>
      <c r="C46" s="221"/>
      <c r="D46" s="221"/>
      <c r="E46" s="221"/>
      <c r="F46" s="221"/>
      <c r="G46" s="221"/>
      <c r="H46" s="221"/>
      <c r="I46" s="221"/>
      <c r="J46" s="222"/>
    </row>
    <row r="47" spans="1:10" ht="15" customHeight="1">
      <c r="A47" s="224" t="s">
        <v>650</v>
      </c>
      <c r="B47" s="221"/>
      <c r="C47" s="221"/>
      <c r="D47" s="221"/>
      <c r="E47" s="221"/>
      <c r="F47" s="221"/>
      <c r="G47" s="221"/>
      <c r="H47" s="221"/>
      <c r="I47" s="221"/>
      <c r="J47" s="222"/>
    </row>
    <row r="48" spans="1:10" ht="15" customHeight="1">
      <c r="A48" s="224" t="s">
        <v>651</v>
      </c>
      <c r="B48" s="221"/>
      <c r="C48" s="221"/>
      <c r="D48" s="221"/>
      <c r="E48" s="221"/>
      <c r="F48" s="221"/>
      <c r="G48" s="221"/>
      <c r="H48" s="221"/>
      <c r="I48" s="221"/>
      <c r="J48" s="222"/>
    </row>
    <row r="49" spans="1:10" ht="15" customHeight="1">
      <c r="A49" s="224" t="s">
        <v>649</v>
      </c>
      <c r="B49" s="221"/>
      <c r="C49" s="221"/>
      <c r="D49" s="221"/>
      <c r="E49" s="221"/>
      <c r="F49" s="221"/>
      <c r="G49" s="221"/>
      <c r="H49" s="221"/>
      <c r="I49" s="221"/>
      <c r="J49" s="222"/>
    </row>
    <row r="50" spans="1:10" ht="15" customHeight="1">
      <c r="A50" s="247" t="s">
        <v>652</v>
      </c>
      <c r="B50" s="221"/>
      <c r="C50" s="221"/>
      <c r="D50" s="221"/>
      <c r="E50" s="221"/>
      <c r="F50" s="221"/>
      <c r="G50" s="221"/>
      <c r="H50" s="221"/>
      <c r="I50" s="221"/>
      <c r="J50" s="222"/>
    </row>
    <row r="51" spans="1:10" ht="15" customHeight="1">
      <c r="A51" s="224"/>
      <c r="B51" s="221"/>
      <c r="C51" s="221"/>
      <c r="D51" s="221"/>
      <c r="E51" s="221"/>
      <c r="F51" s="221"/>
      <c r="G51" s="221"/>
      <c r="H51" s="221"/>
      <c r="I51" s="221"/>
      <c r="J51" s="222"/>
    </row>
    <row r="52" spans="1:10" ht="15" customHeight="1">
      <c r="A52" s="224" t="s">
        <v>653</v>
      </c>
      <c r="B52" s="221"/>
      <c r="C52" s="221"/>
      <c r="D52" s="221"/>
      <c r="E52" s="221"/>
      <c r="F52" s="221"/>
      <c r="G52" s="221"/>
      <c r="H52" s="221"/>
      <c r="I52" s="221"/>
      <c r="J52" s="222"/>
    </row>
    <row r="53" spans="1:10" ht="15" customHeight="1">
      <c r="A53" s="224" t="s">
        <v>654</v>
      </c>
      <c r="B53" s="221"/>
      <c r="C53" s="221"/>
      <c r="D53" s="221"/>
      <c r="E53" s="221"/>
      <c r="F53" s="221"/>
      <c r="G53" s="221"/>
      <c r="H53" s="221"/>
      <c r="I53" s="221"/>
      <c r="J53" s="222"/>
    </row>
    <row r="54" spans="1:10" ht="14.25" thickBot="1">
      <c r="A54" s="225"/>
      <c r="B54" s="226"/>
      <c r="C54" s="226"/>
      <c r="D54" s="226"/>
      <c r="E54" s="226"/>
      <c r="F54" s="226"/>
      <c r="G54" s="226"/>
      <c r="H54" s="226"/>
      <c r="I54" s="226"/>
      <c r="J54" s="227"/>
    </row>
    <row r="55" spans="1:10" ht="14.25" thickTop="1"/>
  </sheetData>
  <mergeCells count="7">
    <mergeCell ref="A11:J11"/>
    <mergeCell ref="A14:J14"/>
    <mergeCell ref="I2:J2"/>
    <mergeCell ref="A3:D3"/>
    <mergeCell ref="A4:B4"/>
    <mergeCell ref="C4:D4"/>
    <mergeCell ref="G7:I8"/>
  </mergeCells>
  <phoneticPr fontId="4"/>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48"/>
  <sheetViews>
    <sheetView showZeros="0" topLeftCell="A4" zoomScaleNormal="100" workbookViewId="0">
      <selection activeCell="A11" sqref="A11:J11"/>
    </sheetView>
  </sheetViews>
  <sheetFormatPr defaultRowHeight="13.5"/>
  <cols>
    <col min="1" max="1" width="3.75" style="212" customWidth="1"/>
    <col min="2" max="2" width="16.125" style="212" customWidth="1"/>
    <col min="3" max="6" width="9" style="212"/>
    <col min="7" max="7" width="9" style="212" customWidth="1"/>
    <col min="8" max="8" width="9" style="212"/>
    <col min="9" max="9" width="9" style="212" customWidth="1"/>
    <col min="10" max="16384" width="9" style="212"/>
  </cols>
  <sheetData>
    <row r="1" spans="1:10">
      <c r="A1" s="211" t="s">
        <v>563</v>
      </c>
    </row>
    <row r="2" spans="1:10" ht="15" customHeight="1">
      <c r="H2" s="213" t="s">
        <v>641</v>
      </c>
      <c r="I2" s="945" t="s">
        <v>514</v>
      </c>
      <c r="J2" s="945"/>
    </row>
    <row r="3" spans="1:10" ht="15" customHeight="1">
      <c r="A3" s="946" t="str">
        <f>'01申請書(3枚)'!J20</f>
        <v>霧島工務店株式会社</v>
      </c>
      <c r="B3" s="946"/>
      <c r="C3" s="946"/>
      <c r="D3" s="946"/>
    </row>
    <row r="4" spans="1:10" ht="15" customHeight="1">
      <c r="A4" s="947" t="str">
        <f>'01申請書(3枚)'!J24</f>
        <v>代表取締役</v>
      </c>
      <c r="B4" s="947"/>
      <c r="C4" s="948" t="str">
        <f>'01申請書(3枚)'!S24</f>
        <v>霧島　太郎</v>
      </c>
      <c r="D4" s="948"/>
      <c r="E4" s="212" t="s">
        <v>515</v>
      </c>
    </row>
    <row r="5" spans="1:10" ht="15" customHeight="1"/>
    <row r="6" spans="1:10" ht="15" customHeight="1">
      <c r="G6" s="212" t="s">
        <v>655</v>
      </c>
    </row>
    <row r="7" spans="1:10" ht="15" customHeight="1">
      <c r="G7" s="969"/>
      <c r="H7" s="969"/>
      <c r="I7" s="969"/>
    </row>
    <row r="8" spans="1:10" ht="15" customHeight="1">
      <c r="G8" s="969"/>
      <c r="H8" s="969"/>
      <c r="I8" s="969"/>
    </row>
    <row r="9" spans="1:10" ht="15" customHeight="1">
      <c r="G9" s="228"/>
      <c r="H9" s="228"/>
      <c r="I9" s="228"/>
    </row>
    <row r="10" spans="1:10" ht="15" customHeight="1"/>
    <row r="11" spans="1:10" customFormat="1">
      <c r="A11" s="943" t="s">
        <v>678</v>
      </c>
      <c r="B11" s="943"/>
      <c r="C11" s="943"/>
      <c r="D11" s="943"/>
      <c r="E11" s="943"/>
      <c r="F11" s="943"/>
      <c r="G11" s="943"/>
      <c r="H11" s="943"/>
      <c r="I11" s="943"/>
      <c r="J11" s="943"/>
    </row>
    <row r="12" spans="1:10" customFormat="1">
      <c r="C12" s="246" t="s">
        <v>717</v>
      </c>
    </row>
    <row r="13" spans="1:10" customFormat="1"/>
    <row r="14" spans="1:10" customFormat="1"/>
    <row r="15" spans="1:10" customFormat="1">
      <c r="D15" s="950" t="s">
        <v>517</v>
      </c>
      <c r="E15" s="950"/>
      <c r="F15" s="950"/>
      <c r="G15" s="950"/>
    </row>
    <row r="16" spans="1:10" customFormat="1" ht="14.25" thickBot="1">
      <c r="D16" s="951"/>
      <c r="E16" s="951"/>
      <c r="F16" s="951"/>
      <c r="G16" s="951"/>
    </row>
    <row r="17" spans="4:7" customFormat="1" ht="14.25" thickTop="1">
      <c r="D17" s="952" t="s">
        <v>518</v>
      </c>
      <c r="E17" s="953"/>
      <c r="F17" s="953"/>
      <c r="G17" s="954"/>
    </row>
    <row r="18" spans="4:7" customFormat="1">
      <c r="D18" s="955" t="s">
        <v>62</v>
      </c>
      <c r="E18" s="957"/>
      <c r="F18" s="958"/>
      <c r="G18" s="959"/>
    </row>
    <row r="19" spans="4:7" customFormat="1">
      <c r="D19" s="956"/>
      <c r="E19" s="960"/>
      <c r="F19" s="961"/>
      <c r="G19" s="962"/>
    </row>
    <row r="20" spans="4:7" customFormat="1">
      <c r="D20" s="963" t="s">
        <v>267</v>
      </c>
      <c r="E20" s="964"/>
      <c r="F20" s="964"/>
      <c r="G20" s="965"/>
    </row>
    <row r="21" spans="4:7" customFormat="1">
      <c r="D21" s="963"/>
      <c r="E21" s="964"/>
      <c r="F21" s="964"/>
      <c r="G21" s="965"/>
    </row>
    <row r="22" spans="4:7" customFormat="1">
      <c r="D22" s="963"/>
      <c r="E22" s="964"/>
      <c r="F22" s="964"/>
      <c r="G22" s="965"/>
    </row>
    <row r="23" spans="4:7" customFormat="1">
      <c r="D23" s="963"/>
      <c r="E23" s="964"/>
      <c r="F23" s="964"/>
      <c r="G23" s="965"/>
    </row>
    <row r="24" spans="4:7" customFormat="1">
      <c r="D24" s="963"/>
      <c r="E24" s="964"/>
      <c r="F24" s="964"/>
      <c r="G24" s="965"/>
    </row>
    <row r="25" spans="4:7" customFormat="1">
      <c r="D25" s="963"/>
      <c r="E25" s="964"/>
      <c r="F25" s="964"/>
      <c r="G25" s="965"/>
    </row>
    <row r="26" spans="4:7" customFormat="1">
      <c r="D26" s="963"/>
      <c r="E26" s="964"/>
      <c r="F26" s="964"/>
      <c r="G26" s="965"/>
    </row>
    <row r="27" spans="4:7" customFormat="1">
      <c r="D27" s="963"/>
      <c r="E27" s="964"/>
      <c r="F27" s="964"/>
      <c r="G27" s="965"/>
    </row>
    <row r="28" spans="4:7" customFormat="1">
      <c r="D28" s="963"/>
      <c r="E28" s="964"/>
      <c r="F28" s="964"/>
      <c r="G28" s="965"/>
    </row>
    <row r="29" spans="4:7" customFormat="1">
      <c r="D29" s="963"/>
      <c r="E29" s="964"/>
      <c r="F29" s="964"/>
      <c r="G29" s="965"/>
    </row>
    <row r="30" spans="4:7" customFormat="1">
      <c r="D30" s="963"/>
      <c r="E30" s="964"/>
      <c r="F30" s="964"/>
      <c r="G30" s="965"/>
    </row>
    <row r="31" spans="4:7" customFormat="1" ht="14.25" thickBot="1">
      <c r="D31" s="966"/>
      <c r="E31" s="967"/>
      <c r="F31" s="967"/>
      <c r="G31" s="968"/>
    </row>
    <row r="32" spans="4:7" customFormat="1" ht="14.25" thickTop="1"/>
    <row r="33" spans="1:10" customFormat="1"/>
    <row r="34" spans="1:10" customFormat="1"/>
    <row r="35" spans="1:10" customFormat="1"/>
    <row r="36" spans="1:10" customFormat="1">
      <c r="A36" s="216" t="s">
        <v>561</v>
      </c>
    </row>
    <row r="37" spans="1:10" customFormat="1"/>
    <row r="38" spans="1:10" customFormat="1">
      <c r="A38" s="212" t="s">
        <v>562</v>
      </c>
    </row>
    <row r="45" spans="1:10">
      <c r="G45" s="248" t="s">
        <v>656</v>
      </c>
      <c r="H45" s="249"/>
      <c r="I45" s="249"/>
      <c r="J45" s="250"/>
    </row>
    <row r="46" spans="1:10">
      <c r="G46" s="251" t="s">
        <v>655</v>
      </c>
      <c r="J46" s="252"/>
    </row>
    <row r="47" spans="1:10">
      <c r="G47" s="251" t="s">
        <v>657</v>
      </c>
      <c r="J47" s="252"/>
    </row>
    <row r="48" spans="1:10">
      <c r="G48" s="253" t="s">
        <v>658</v>
      </c>
      <c r="H48" s="254"/>
      <c r="I48" s="254"/>
      <c r="J48" s="255"/>
    </row>
  </sheetData>
  <mergeCells count="11">
    <mergeCell ref="A11:J11"/>
    <mergeCell ref="I2:J2"/>
    <mergeCell ref="A3:D3"/>
    <mergeCell ref="A4:B4"/>
    <mergeCell ref="C4:D4"/>
    <mergeCell ref="G7:I8"/>
    <mergeCell ref="D15:G16"/>
    <mergeCell ref="D17:G17"/>
    <mergeCell ref="D18:D19"/>
    <mergeCell ref="E18:G19"/>
    <mergeCell ref="D20:G31"/>
  </mergeCells>
  <phoneticPr fontId="4"/>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39"/>
  <sheetViews>
    <sheetView zoomScaleNormal="100" workbookViewId="0">
      <selection activeCell="D2" sqref="D2:E2"/>
    </sheetView>
  </sheetViews>
  <sheetFormatPr defaultRowHeight="13.5"/>
  <sheetData>
    <row r="2" spans="2:7">
      <c r="D2" s="970" t="s">
        <v>659</v>
      </c>
      <c r="E2" s="970"/>
    </row>
    <row r="3" spans="2:7" ht="14.25" thickBot="1"/>
    <row r="4" spans="2:7">
      <c r="B4" s="256"/>
      <c r="C4" s="257"/>
      <c r="D4" s="257"/>
      <c r="E4" s="257"/>
      <c r="F4" s="257"/>
      <c r="G4" s="258"/>
    </row>
    <row r="5" spans="2:7">
      <c r="B5" s="259"/>
      <c r="G5" s="260"/>
    </row>
    <row r="6" spans="2:7">
      <c r="B6" s="259"/>
      <c r="G6" s="260"/>
    </row>
    <row r="7" spans="2:7">
      <c r="B7" s="259"/>
      <c r="G7" s="260"/>
    </row>
    <row r="8" spans="2:7">
      <c r="B8" s="259"/>
      <c r="G8" s="260"/>
    </row>
    <row r="9" spans="2:7">
      <c r="B9" s="259"/>
      <c r="G9" s="260"/>
    </row>
    <row r="10" spans="2:7">
      <c r="B10" s="259"/>
      <c r="G10" s="260"/>
    </row>
    <row r="11" spans="2:7">
      <c r="B11" s="259"/>
      <c r="G11" s="260"/>
    </row>
    <row r="12" spans="2:7">
      <c r="B12" s="259"/>
      <c r="G12" s="260"/>
    </row>
    <row r="13" spans="2:7">
      <c r="B13" s="259"/>
      <c r="G13" s="260"/>
    </row>
    <row r="14" spans="2:7">
      <c r="B14" s="259"/>
      <c r="G14" s="260"/>
    </row>
    <row r="15" spans="2:7">
      <c r="B15" s="259"/>
      <c r="G15" s="260"/>
    </row>
    <row r="16" spans="2:7">
      <c r="B16" s="259"/>
      <c r="G16" s="260"/>
    </row>
    <row r="17" spans="2:7">
      <c r="B17" s="259"/>
      <c r="G17" s="260"/>
    </row>
    <row r="18" spans="2:7" ht="17.25">
      <c r="B18" s="971" t="s">
        <v>660</v>
      </c>
      <c r="C18" s="972"/>
      <c r="D18" s="972"/>
      <c r="E18" s="972"/>
      <c r="F18" s="972"/>
      <c r="G18" s="973"/>
    </row>
    <row r="19" spans="2:7" ht="17.25">
      <c r="B19" s="261" t="s">
        <v>661</v>
      </c>
      <c r="G19" s="260"/>
    </row>
    <row r="20" spans="2:7">
      <c r="B20" s="259"/>
      <c r="G20" s="260"/>
    </row>
    <row r="21" spans="2:7">
      <c r="B21" s="259"/>
      <c r="G21" s="260"/>
    </row>
    <row r="22" spans="2:7">
      <c r="B22" s="259"/>
      <c r="G22" s="260"/>
    </row>
    <row r="23" spans="2:7">
      <c r="B23" s="259"/>
      <c r="C23" t="s">
        <v>662</v>
      </c>
      <c r="G23" s="260"/>
    </row>
    <row r="24" spans="2:7">
      <c r="B24" s="259"/>
      <c r="C24" t="s">
        <v>663</v>
      </c>
      <c r="G24" s="260"/>
    </row>
    <row r="25" spans="2:7">
      <c r="B25" s="259"/>
      <c r="C25" t="s">
        <v>664</v>
      </c>
      <c r="G25" s="260"/>
    </row>
    <row r="26" spans="2:7">
      <c r="B26" s="259"/>
      <c r="G26" s="260"/>
    </row>
    <row r="27" spans="2:7">
      <c r="B27" s="259"/>
      <c r="G27" s="260"/>
    </row>
    <row r="28" spans="2:7">
      <c r="B28" s="259"/>
      <c r="G28" s="260"/>
    </row>
    <row r="29" spans="2:7">
      <c r="B29" s="259"/>
      <c r="G29" s="260"/>
    </row>
    <row r="30" spans="2:7">
      <c r="B30" s="259"/>
      <c r="G30" s="260"/>
    </row>
    <row r="31" spans="2:7">
      <c r="B31" s="259"/>
      <c r="G31" s="260"/>
    </row>
    <row r="32" spans="2:7">
      <c r="B32" s="259"/>
      <c r="G32" s="260"/>
    </row>
    <row r="33" spans="2:7">
      <c r="B33" s="259"/>
      <c r="G33" s="260"/>
    </row>
    <row r="34" spans="2:7">
      <c r="B34" s="259"/>
      <c r="G34" s="260"/>
    </row>
    <row r="35" spans="2:7">
      <c r="B35" s="259"/>
      <c r="G35" s="260"/>
    </row>
    <row r="36" spans="2:7" ht="14.25" thickBot="1">
      <c r="B36" s="262"/>
      <c r="C36" s="263"/>
      <c r="D36" s="263"/>
      <c r="E36" s="263"/>
      <c r="F36" s="263"/>
      <c r="G36" s="264"/>
    </row>
    <row r="39" spans="2:7">
      <c r="B39" s="265" t="s">
        <v>665</v>
      </c>
    </row>
  </sheetData>
  <mergeCells count="2">
    <mergeCell ref="D2:E2"/>
    <mergeCell ref="B18:G18"/>
  </mergeCells>
  <phoneticPr fontId="4"/>
  <pageMargins left="1.0236220472440944" right="0.70866141732283472" top="0.74803149606299213" bottom="0.74803149606299213"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記入要領・確認票</vt:lpstr>
      <vt:lpstr>01申請書(3枚)</vt:lpstr>
      <vt:lpstr>02業態調書(自動集計) </vt:lpstr>
      <vt:lpstr>03技術職員（自動集計）</vt:lpstr>
      <vt:lpstr>04技術職以外</vt:lpstr>
      <vt:lpstr>共通06資格通知</vt:lpstr>
      <vt:lpstr>共通07受領通知</vt:lpstr>
      <vt:lpstr>受付通知ハガキの記載例</vt:lpstr>
      <vt:lpstr>'01申請書(3枚)'!Print_Area</vt:lpstr>
      <vt:lpstr>'02業態調書(自動集計) '!Print_Area</vt:lpstr>
      <vt:lpstr>'03技術職員（自動集計）'!Print_Area</vt:lpstr>
      <vt:lpstr>'04技術職以外'!Print_Area</vt:lpstr>
      <vt:lpstr>記入要領・確認票!Print_Area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2022-12-23T07:44:08Z</cp:lastPrinted>
  <dcterms:created xsi:type="dcterms:W3CDTF">2020-11-13T02:46:51Z</dcterms:created>
  <dcterms:modified xsi:type="dcterms:W3CDTF">2022-12-23T07:44:15Z</dcterms:modified>
</cp:coreProperties>
</file>