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霧島市情報系\Desktop\要領⇒記載例\R6\"/>
    </mc:Choice>
  </mc:AlternateContent>
  <xr:revisionPtr revIDLastSave="0" documentId="13_ncr:1_{8B64B7B7-5B8B-4395-9BD0-52BBF3FD2DED}" xr6:coauthVersionLast="47" xr6:coauthVersionMax="47" xr10:uidLastSave="{00000000-0000-0000-0000-000000000000}"/>
  <bookViews>
    <workbookView xWindow="-60" yWindow="-60" windowWidth="20610" windowHeight="11040" xr2:uid="{00000000-000D-0000-FFFF-FFFF00000000}"/>
  </bookViews>
  <sheets>
    <sheet name="補助金額計算書" sheetId="1" r:id="rId1"/>
    <sheet name="補助金額計算書 (記載例)" sheetId="4" r:id="rId2"/>
  </sheets>
  <definedNames>
    <definedName name="_xlnm.Print_Area" localSheetId="0">補助金額計算書!$A$1:$N$13</definedName>
    <definedName name="_xlnm.Print_Area" localSheetId="1">'補助金額計算書 (記載例)'!$A$1:$N$13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4" l="1"/>
  <c r="J12" i="4"/>
  <c r="F12" i="4"/>
  <c r="H12" i="4" s="1"/>
  <c r="I12" i="4" s="1"/>
  <c r="K12" i="4" s="1"/>
  <c r="J11" i="4"/>
  <c r="F11" i="4"/>
  <c r="H11" i="4" s="1"/>
  <c r="I11" i="4" s="1"/>
  <c r="K11" i="4" s="1"/>
  <c r="J10" i="4"/>
  <c r="F10" i="4"/>
  <c r="H10" i="4" s="1"/>
  <c r="I10" i="4" s="1"/>
  <c r="K10" i="4" s="1"/>
  <c r="J9" i="4"/>
  <c r="F9" i="4"/>
  <c r="H9" i="4" s="1"/>
  <c r="I9" i="4" s="1"/>
  <c r="K9" i="4" s="1"/>
  <c r="J8" i="4"/>
  <c r="F8" i="4"/>
  <c r="H8" i="4" s="1"/>
  <c r="I8" i="4" s="1"/>
  <c r="K8" i="4" s="1"/>
  <c r="I12" i="1"/>
  <c r="I11" i="1"/>
  <c r="I10" i="1"/>
  <c r="J12" i="1"/>
  <c r="F12" i="1"/>
  <c r="H12" i="1" s="1"/>
  <c r="J11" i="1"/>
  <c r="F11" i="1"/>
  <c r="H11" i="1" s="1"/>
  <c r="J10" i="1"/>
  <c r="J9" i="1"/>
  <c r="J8" i="1"/>
  <c r="F10" i="1"/>
  <c r="H10" i="1" s="1"/>
  <c r="F9" i="1"/>
  <c r="H9" i="1" s="1"/>
  <c r="I9" i="1" s="1"/>
  <c r="F8" i="1"/>
  <c r="L8" i="4" l="1"/>
  <c r="N8" i="4" s="1"/>
  <c r="K12" i="1"/>
  <c r="K11" i="1"/>
  <c r="K10" i="1"/>
  <c r="K9" i="1"/>
  <c r="H8" i="1"/>
  <c r="I8" i="1" s="1"/>
  <c r="K8" i="1" l="1"/>
  <c r="D13" i="1"/>
  <c r="L8" i="1" l="1"/>
  <c r="N8" i="1" l="1"/>
</calcChain>
</file>

<file path=xl/sharedStrings.xml><?xml version="1.0" encoding="utf-8"?>
<sst xmlns="http://schemas.openxmlformats.org/spreadsheetml/2006/main" count="76" uniqueCount="39">
  <si>
    <t>補助対象経費</t>
  </si>
  <si>
    <t>補助率</t>
    <rPh sb="0" eb="3">
      <t>ホジョリツ</t>
    </rPh>
    <phoneticPr fontId="2"/>
  </si>
  <si>
    <t>経費別
補助
上限額</t>
    <rPh sb="0" eb="2">
      <t>ケイヒ</t>
    </rPh>
    <rPh sb="2" eb="3">
      <t>ベツ</t>
    </rPh>
    <rPh sb="4" eb="6">
      <t>ホジョ</t>
    </rPh>
    <rPh sb="7" eb="10">
      <t>ジョウゲンガク</t>
    </rPh>
    <phoneticPr fontId="2"/>
  </si>
  <si>
    <t>補助金額計算書</t>
    <rPh sb="0" eb="2">
      <t>ホジョ</t>
    </rPh>
    <rPh sb="2" eb="4">
      <t>キンガク</t>
    </rPh>
    <rPh sb="4" eb="7">
      <t>ケイサンショ</t>
    </rPh>
    <phoneticPr fontId="2"/>
  </si>
  <si>
    <t>(1)</t>
    <phoneticPr fontId="2"/>
  </si>
  <si>
    <t>予算額
決算額</t>
    <rPh sb="0" eb="2">
      <t>ヨサン</t>
    </rPh>
    <rPh sb="2" eb="3">
      <t>ガク</t>
    </rPh>
    <rPh sb="4" eb="6">
      <t>ケッサン</t>
    </rPh>
    <rPh sb="6" eb="7">
      <t>ガク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</si>
  <si>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</si>
  <si>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</si>
  <si>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</si>
  <si>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</si>
  <si>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</si>
  <si>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経費別
補助上限額
比較後金額</t>
    <rPh sb="0" eb="2">
      <t>ケイヒ</t>
    </rPh>
    <rPh sb="2" eb="3">
      <t>ベツ</t>
    </rPh>
    <rPh sb="4" eb="6">
      <t>ホジョ</t>
    </rPh>
    <rPh sb="6" eb="9">
      <t>ジョウゲンガク</t>
    </rPh>
    <rPh sb="10" eb="12">
      <t>ヒカク</t>
    </rPh>
    <rPh sb="12" eb="13">
      <t>ゴ</t>
    </rPh>
    <rPh sb="13" eb="15">
      <t>キンガク</t>
    </rPh>
    <phoneticPr fontId="2"/>
  </si>
  <si>
    <t>経費別
合計補助
上限額</t>
    <rPh sb="0" eb="2">
      <t>ケイヒ</t>
    </rPh>
    <rPh sb="2" eb="3">
      <t>ベツ</t>
    </rPh>
    <rPh sb="4" eb="6">
      <t>ゴウケイ</t>
    </rPh>
    <rPh sb="6" eb="8">
      <t>ホジョ</t>
    </rPh>
    <rPh sb="9" eb="12">
      <t>ジョウゲンガク</t>
    </rPh>
    <phoneticPr fontId="2"/>
  </si>
  <si>
    <t>経費別
合計補助
金額</t>
    <rPh sb="0" eb="2">
      <t>ケイヒ</t>
    </rPh>
    <rPh sb="2" eb="3">
      <t>ベツ</t>
    </rPh>
    <rPh sb="4" eb="6">
      <t>ゴウケイ</t>
    </rPh>
    <rPh sb="6" eb="8">
      <t>ホジョ</t>
    </rPh>
    <rPh sb="9" eb="11">
      <t>キンガク</t>
    </rPh>
    <phoneticPr fontId="2"/>
  </si>
  <si>
    <t>経費別合計
補助上限額
比較後金額</t>
    <rPh sb="0" eb="2">
      <t>ケイヒ</t>
    </rPh>
    <rPh sb="2" eb="3">
      <t>ベツ</t>
    </rPh>
    <rPh sb="3" eb="5">
      <t>ゴウケイ</t>
    </rPh>
    <rPh sb="6" eb="8">
      <t>ホジョ</t>
    </rPh>
    <rPh sb="8" eb="11">
      <t>ジョウゲンガク</t>
    </rPh>
    <rPh sb="12" eb="14">
      <t>ヒカク</t>
    </rPh>
    <rPh sb="14" eb="15">
      <t>ゴ</t>
    </rPh>
    <rPh sb="15" eb="17">
      <t>キンガク</t>
    </rPh>
    <phoneticPr fontId="2"/>
  </si>
  <si>
    <t>予算決算額
×
補助率</t>
    <rPh sb="0" eb="2">
      <t>ヨサン</t>
    </rPh>
    <rPh sb="2" eb="4">
      <t>ケッサン</t>
    </rPh>
    <rPh sb="4" eb="5">
      <t>ガク</t>
    </rPh>
    <rPh sb="8" eb="11">
      <t>ホジョリツ</t>
    </rPh>
    <phoneticPr fontId="2"/>
  </si>
  <si>
    <t>市補助金額</t>
    <rPh sb="0" eb="1">
      <t>シ</t>
    </rPh>
    <rPh sb="1" eb="3">
      <t>ホジョ</t>
    </rPh>
    <rPh sb="3" eb="5">
      <t>キンガク</t>
    </rPh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</si>
  <si>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</si>
  <si>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</si>
  <si>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</si>
  <si>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</si>
  <si>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</si>
  <si>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</si>
  <si>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・⑪の金額を収支予算(決算)書の「収入の部」に「市補助金」として記載してください。</t>
    <rPh sb="3" eb="5">
      <t>キンガク</t>
    </rPh>
    <rPh sb="6" eb="8">
      <t>シュウシ</t>
    </rPh>
    <rPh sb="8" eb="10">
      <t>ヨサン</t>
    </rPh>
    <rPh sb="11" eb="13">
      <t>ケッサン</t>
    </rPh>
    <rPh sb="14" eb="15">
      <t>ショ</t>
    </rPh>
    <rPh sb="17" eb="19">
      <t>シュウニュウ</t>
    </rPh>
    <rPh sb="20" eb="21">
      <t>ブ</t>
    </rPh>
    <rPh sb="24" eb="25">
      <t>シ</t>
    </rPh>
    <rPh sb="25" eb="28">
      <t>ホジョキン</t>
    </rPh>
    <rPh sb="32" eb="34">
      <t>キサイ</t>
    </rPh>
    <phoneticPr fontId="2"/>
  </si>
  <si>
    <t xml:space="preserve">    ↓千円未満切り捨て</t>
    <rPh sb="5" eb="7">
      <t>センエン</t>
    </rPh>
    <rPh sb="7" eb="9">
      <t>ミマン</t>
    </rPh>
    <rPh sb="9" eb="10">
      <t>キ</t>
    </rPh>
    <rPh sb="11" eb="12">
      <t>ス</t>
    </rPh>
    <phoneticPr fontId="2"/>
  </si>
  <si>
    <t>←収支予算(決算)書の「支出の部」合計と同額</t>
    <phoneticPr fontId="2"/>
  </si>
  <si>
    <t>総合計
補助金額</t>
    <rPh sb="0" eb="1">
      <t>ソウ</t>
    </rPh>
    <rPh sb="1" eb="3">
      <t>ゴウケイ</t>
    </rPh>
    <rPh sb="4" eb="6">
      <t>ホジョ</t>
    </rPh>
    <rPh sb="6" eb="8">
      <t>キンガク</t>
    </rPh>
    <phoneticPr fontId="2"/>
  </si>
  <si>
    <t>総合計
補助
上限額</t>
    <rPh sb="0" eb="1">
      <t>ソウ</t>
    </rPh>
    <rPh sb="1" eb="3">
      <t>ゴウケイ</t>
    </rPh>
    <rPh sb="4" eb="6">
      <t>ホジョ</t>
    </rPh>
    <rPh sb="7" eb="10">
      <t>ジョウゲンガク</t>
    </rPh>
    <phoneticPr fontId="2"/>
  </si>
  <si>
    <t>・①に予算額または決算額について、補助対象経費ごとの合計金額（消費税及び地方消費税を除く）を入力してください。</t>
    <rPh sb="3" eb="6">
      <t>ヨサンガク</t>
    </rPh>
    <rPh sb="9" eb="11">
      <t>ケッサン</t>
    </rPh>
    <rPh sb="11" eb="12">
      <t>ガク</t>
    </rPh>
    <rPh sb="17" eb="19">
      <t>ホジョ</t>
    </rPh>
    <rPh sb="19" eb="21">
      <t>タイショウ</t>
    </rPh>
    <rPh sb="21" eb="23">
      <t>ケイヒ</t>
    </rPh>
    <rPh sb="26" eb="28">
      <t>ゴウケイ</t>
    </rPh>
    <rPh sb="28" eb="30">
      <t>キンガク</t>
    </rPh>
    <rPh sb="31" eb="34">
      <t>ショウヒゼイ</t>
    </rPh>
    <rPh sb="34" eb="35">
      <t>オヨ</t>
    </rPh>
    <rPh sb="36" eb="38">
      <t>チホウ</t>
    </rPh>
    <rPh sb="38" eb="41">
      <t>ショウヒゼイ</t>
    </rPh>
    <rPh sb="42" eb="43">
      <t>ノゾ</t>
    </rPh>
    <rPh sb="46" eb="48">
      <t>ニュウリョク</t>
    </rPh>
    <phoneticPr fontId="2"/>
  </si>
  <si>
    <t>インターンシップ等の受入に係る経費</t>
    <phoneticPr fontId="2"/>
  </si>
  <si>
    <t>対面又はオンライン説明会・面接会参加に要する経費</t>
    <phoneticPr fontId="2"/>
  </si>
  <si>
    <t xml:space="preserve">求人媒体掲載に要する経費
</t>
    <phoneticPr fontId="2"/>
  </si>
  <si>
    <t>広告媒体作成に要する経費</t>
    <phoneticPr fontId="2"/>
  </si>
  <si>
    <t>自社紹介動画作成に要する経費</t>
    <phoneticPr fontId="2"/>
  </si>
  <si>
    <t>(2)</t>
    <phoneticPr fontId="2"/>
  </si>
  <si>
    <t>(3)</t>
    <phoneticPr fontId="2"/>
  </si>
  <si>
    <t>(4)</t>
    <phoneticPr fontId="2"/>
  </si>
  <si>
    <t>(5)</t>
    <phoneticPr fontId="2"/>
  </si>
  <si>
    <t>求人媒体掲載に要する経費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</si>
</sst>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0.5"/>
      <color rgb="FF000000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4"/>
      <color rgb="FF000000"/>
      <name val="ＭＳ ゴシック"/>
      <family val="3"/>
      <charset val="128"/>
    </font>
    <font>
      <b/>
      <sz val="10.5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3" fillId="2" borderId="0" xfId="0" applyFont="1" applyFill="1">
      <alignment vertical="center"/>
    </xf>
    <xf numFmtId="38" fontId="3" fillId="2" borderId="0" xfId="0" applyNumberFormat="1" applyFont="1" applyFill="1">
      <alignment vertical="center"/>
    </xf>
    <xf numFmtId="49" fontId="3" fillId="2" borderId="2" xfId="0" applyNumberFormat="1" applyFont="1" applyFill="1" applyBorder="1" applyAlignment="1" applyProtection="1">
      <alignment horizontal="center" vertical="center"/>
    </xf>
    <xf numFmtId="12" fontId="4" fillId="2" borderId="3" xfId="0" applyNumberFormat="1" applyFont="1" applyFill="1" applyBorder="1" applyAlignment="1" applyProtection="1">
      <alignment horizontal="center" vertical="center" wrapText="1"/>
    </xf>
    <xf numFmtId="38" fontId="4" fillId="2" borderId="3" xfId="1" applyFont="1" applyFill="1" applyBorder="1" applyAlignment="1" applyProtection="1">
      <alignment horizontal="right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12" fontId="4" fillId="2" borderId="19" xfId="0" applyNumberFormat="1" applyFont="1" applyFill="1" applyBorder="1" applyAlignment="1" applyProtection="1">
      <alignment horizontal="center" vertical="center" wrapText="1"/>
    </xf>
    <xf numFmtId="38" fontId="4" fillId="2" borderId="19" xfId="1" applyFont="1" applyFill="1" applyBorder="1" applyAlignment="1" applyProtection="1">
      <alignment horizontal="right" vertical="center" wrapText="1"/>
    </xf>
    <xf numFmtId="38" fontId="4" fillId="2" borderId="11" xfId="1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justify" vertical="center" wrapText="1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38" fontId="5" fillId="3" borderId="19" xfId="1" applyFont="1" applyFill="1" applyBorder="1" applyAlignment="1" applyProtection="1">
      <alignment horizontal="right" vertical="center" wrapText="1"/>
      <protection locked="0"/>
    </xf>
    <xf numFmtId="38" fontId="5" fillId="3" borderId="3" xfId="1" applyFont="1" applyFill="1" applyBorder="1" applyAlignment="1" applyProtection="1">
      <alignment horizontal="right" vertical="center" wrapText="1"/>
      <protection locked="0"/>
    </xf>
    <xf numFmtId="38" fontId="4" fillId="2" borderId="7" xfId="1" applyFont="1" applyFill="1" applyBorder="1" applyAlignment="1" applyProtection="1">
      <alignment horizontal="right" vertical="center" wrapText="1"/>
    </xf>
    <xf numFmtId="38" fontId="4" fillId="2" borderId="17" xfId="1" applyFont="1" applyFill="1" applyBorder="1" applyAlignment="1" applyProtection="1">
      <alignment horizontal="right" vertical="center" wrapText="1"/>
    </xf>
    <xf numFmtId="49" fontId="3" fillId="2" borderId="10" xfId="0" applyNumberFormat="1" applyFont="1" applyFill="1" applyBorder="1" applyAlignment="1" applyProtection="1">
      <alignment horizontal="center" vertical="center"/>
    </xf>
    <xf numFmtId="38" fontId="8" fillId="3" borderId="19" xfId="1" applyFont="1" applyFill="1" applyBorder="1" applyAlignment="1" applyProtection="1">
      <alignment horizontal="right" vertical="center" wrapText="1"/>
      <protection locked="0"/>
    </xf>
    <xf numFmtId="38" fontId="8" fillId="3" borderId="3" xfId="1" applyFont="1" applyFill="1" applyBorder="1" applyAlignment="1" applyProtection="1">
      <alignment horizontal="righ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20" xfId="0" applyFont="1" applyFill="1" applyBorder="1" applyAlignment="1" applyProtection="1">
      <alignment horizontal="left" vertical="center" wrapText="1"/>
    </xf>
    <xf numFmtId="0" fontId="4" fillId="2" borderId="21" xfId="0" applyFont="1" applyFill="1" applyBorder="1" applyAlignment="1" applyProtection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38" fontId="4" fillId="2" borderId="1" xfId="1" applyFont="1" applyFill="1" applyBorder="1" applyAlignment="1" applyProtection="1">
      <alignment horizontal="right" vertical="center" wrapText="1"/>
    </xf>
    <xf numFmtId="38" fontId="7" fillId="4" borderId="1" xfId="1" applyFont="1" applyFill="1" applyBorder="1" applyAlignment="1" applyProtection="1">
      <alignment horizontal="right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0</xdr:rowOff>
    </xdr:from>
    <xdr:to>
      <xdr:col>13</xdr:col>
      <xdr:colOff>488577</xdr:colOff>
      <xdr:row>3</xdr:row>
      <xdr:rowOff>135592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A2911E2A-114B-4099-A964-799D5A719A65}"/>
            </a:ext>
          </a:extLst>
        </xdr:cNvPr>
        <xdr:cNvSpPr>
          <a:spLocks noChangeArrowheads="1"/>
        </xdr:cNvSpPr>
      </xdr:nvSpPr>
      <xdr:spPr bwMode="auto">
        <a:xfrm>
          <a:off x="11093824" y="324971"/>
          <a:ext cx="1362635" cy="382121"/>
        </a:xfrm>
        <a:prstGeom prst="rect">
          <a:avLst/>
        </a:prstGeom>
        <a:solidFill>
          <a:srgbClr val="FF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FFFFFF"/>
              </a:solidFill>
              <a:latin typeface="HGP創英角ｺﾞｼｯｸUB"/>
              <a:ea typeface="HGP創英角ｺﾞｼｯｸUB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zoomScale="85" zoomScaleNormal="85" workbookViewId="0">
      <pane ySplit="7" topLeftCell="A8" activePane="bottomLeft" state="frozen"/>
      <selection pane="bottomLeft" sqref="A1:N1"/>
    </sheetView>
  </sheetViews>
  <sheetFormatPr defaultRowHeight="13.5" x14ac:dyDescent="0.15"/>
  <cols>
    <col min="1" max="1" width="4.5" style="1" bestFit="1" customWidth="1"/>
    <col min="2" max="2" width="3.875" style="1" customWidth="1"/>
    <col min="3" max="3" width="34" style="1" customWidth="1"/>
    <col min="4" max="13" width="11.5" style="1" customWidth="1"/>
    <col min="14" max="14" width="15.25" style="1" customWidth="1"/>
    <col min="15" max="16384" width="9" style="1"/>
  </cols>
  <sheetData>
    <row r="1" spans="1:14" ht="21" x14ac:dyDescent="0.15">
      <c r="A1" s="31" t="s">
        <v>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4.5" customHeight="1" x14ac:dyDescent="0.15"/>
    <row r="3" spans="1:14" ht="19.5" customHeight="1" x14ac:dyDescent="0.15">
      <c r="B3" s="1" t="s">
        <v>28</v>
      </c>
    </row>
    <row r="4" spans="1:14" ht="19.5" customHeight="1" x14ac:dyDescent="0.15">
      <c r="B4" s="1" t="s">
        <v>23</v>
      </c>
      <c r="K4" s="17"/>
    </row>
    <row r="5" spans="1:14" ht="26.25" customHeight="1" x14ac:dyDescent="0.15">
      <c r="I5" s="1" t="s">
        <v>24</v>
      </c>
    </row>
    <row r="6" spans="1:14" ht="13.5" customHeight="1" x14ac:dyDescent="0.15">
      <c r="A6" s="34" t="s">
        <v>0</v>
      </c>
      <c r="B6" s="35"/>
      <c r="C6" s="36"/>
      <c r="D6" s="18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17</v>
      </c>
      <c r="J6" s="6" t="s">
        <v>18</v>
      </c>
      <c r="K6" s="12" t="s">
        <v>19</v>
      </c>
      <c r="L6" s="7" t="s">
        <v>20</v>
      </c>
      <c r="M6" s="7" t="s">
        <v>21</v>
      </c>
      <c r="N6" s="8" t="s">
        <v>22</v>
      </c>
    </row>
    <row r="7" spans="1:14" ht="38.25" x14ac:dyDescent="0.15">
      <c r="A7" s="37"/>
      <c r="B7" s="38"/>
      <c r="C7" s="39"/>
      <c r="D7" s="19" t="s">
        <v>5</v>
      </c>
      <c r="E7" s="9" t="s">
        <v>1</v>
      </c>
      <c r="F7" s="9" t="s">
        <v>15</v>
      </c>
      <c r="G7" s="9" t="s">
        <v>2</v>
      </c>
      <c r="H7" s="9" t="s">
        <v>11</v>
      </c>
      <c r="I7" s="9" t="s">
        <v>13</v>
      </c>
      <c r="J7" s="9" t="s">
        <v>12</v>
      </c>
      <c r="K7" s="13" t="s">
        <v>14</v>
      </c>
      <c r="L7" s="10" t="s">
        <v>26</v>
      </c>
      <c r="M7" s="10" t="s">
        <v>27</v>
      </c>
      <c r="N7" s="11" t="s">
        <v>16</v>
      </c>
    </row>
    <row r="8" spans="1:14" ht="60" customHeight="1" x14ac:dyDescent="0.15">
      <c r="A8" s="24" t="s">
        <v>4</v>
      </c>
      <c r="B8" s="29" t="s">
        <v>30</v>
      </c>
      <c r="C8" s="30"/>
      <c r="D8" s="20"/>
      <c r="E8" s="14">
        <v>0.5</v>
      </c>
      <c r="F8" s="15">
        <f t="shared" ref="F8:F12" si="0">ROUNDDOWN(D8*E8,0)</f>
        <v>0</v>
      </c>
      <c r="G8" s="15">
        <v>300000</v>
      </c>
      <c r="H8" s="15">
        <f t="shared" ref="H8:H12" si="1">IF(F8&lt;G8,F8,G8)</f>
        <v>0</v>
      </c>
      <c r="I8" s="22">
        <f>ROUNDDOWN(H8,-3)</f>
        <v>0</v>
      </c>
      <c r="J8" s="22">
        <f>G8</f>
        <v>300000</v>
      </c>
      <c r="K8" s="23">
        <f>ROUNDDOWN(IF(I8&lt;J8,I8,J8),-3)</f>
        <v>0</v>
      </c>
      <c r="L8" s="32">
        <f>SUM(K8:K12)</f>
        <v>0</v>
      </c>
      <c r="M8" s="32">
        <v>300000</v>
      </c>
      <c r="N8" s="33">
        <f>ROUNDDOWN(IF(L8&lt;M8,L8,M8),-3)</f>
        <v>0</v>
      </c>
    </row>
    <row r="9" spans="1:14" ht="60" customHeight="1" x14ac:dyDescent="0.15">
      <c r="A9" s="24" t="s">
        <v>34</v>
      </c>
      <c r="B9" s="29" t="s">
        <v>29</v>
      </c>
      <c r="C9" s="30"/>
      <c r="D9" s="20"/>
      <c r="E9" s="14">
        <v>0.5</v>
      </c>
      <c r="F9" s="15">
        <f t="shared" si="0"/>
        <v>0</v>
      </c>
      <c r="G9" s="15">
        <v>300000</v>
      </c>
      <c r="H9" s="15">
        <f t="shared" si="1"/>
        <v>0</v>
      </c>
      <c r="I9" s="22">
        <f>ROUNDDOWN(H9,-3)</f>
        <v>0</v>
      </c>
      <c r="J9" s="22">
        <f>G9</f>
        <v>300000</v>
      </c>
      <c r="K9" s="23">
        <f>ROUNDDOWN(IF(I9&lt;J9,I9,J9),-3)</f>
        <v>0</v>
      </c>
      <c r="L9" s="32"/>
      <c r="M9" s="32"/>
      <c r="N9" s="33"/>
    </row>
    <row r="10" spans="1:14" ht="60" customHeight="1" x14ac:dyDescent="0.15">
      <c r="A10" s="24" t="s">
        <v>35</v>
      </c>
      <c r="B10" s="29" t="s">
        <v>31</v>
      </c>
      <c r="C10" s="30"/>
      <c r="D10" s="20"/>
      <c r="E10" s="14">
        <v>0.5</v>
      </c>
      <c r="F10" s="15">
        <f t="shared" si="0"/>
        <v>0</v>
      </c>
      <c r="G10" s="15">
        <v>100000</v>
      </c>
      <c r="H10" s="15">
        <f t="shared" si="1"/>
        <v>0</v>
      </c>
      <c r="I10" s="22">
        <f>ROUNDDOWN(H10,-3)</f>
        <v>0</v>
      </c>
      <c r="J10" s="22">
        <f>G10</f>
        <v>100000</v>
      </c>
      <c r="K10" s="23">
        <f>ROUNDDOWN(IF(I10&lt;J10,I10,J10),-3)</f>
        <v>0</v>
      </c>
      <c r="L10" s="32"/>
      <c r="M10" s="32"/>
      <c r="N10" s="33"/>
    </row>
    <row r="11" spans="1:14" ht="60" customHeight="1" x14ac:dyDescent="0.15">
      <c r="A11" s="24" t="s">
        <v>36</v>
      </c>
      <c r="B11" s="29" t="s">
        <v>32</v>
      </c>
      <c r="C11" s="30"/>
      <c r="D11" s="20"/>
      <c r="E11" s="14">
        <v>0.5</v>
      </c>
      <c r="F11" s="15">
        <f t="shared" si="0"/>
        <v>0</v>
      </c>
      <c r="G11" s="15">
        <v>100000</v>
      </c>
      <c r="H11" s="15">
        <f t="shared" si="1"/>
        <v>0</v>
      </c>
      <c r="I11" s="22">
        <f>ROUNDDOWN(H11,-3)</f>
        <v>0</v>
      </c>
      <c r="J11" s="22">
        <f>G11</f>
        <v>100000</v>
      </c>
      <c r="K11" s="23">
        <f>ROUNDDOWN(IF(I11&lt;J11,I11,J11),-3)</f>
        <v>0</v>
      </c>
      <c r="L11" s="32"/>
      <c r="M11" s="32"/>
      <c r="N11" s="33"/>
    </row>
    <row r="12" spans="1:14" ht="60" customHeight="1" x14ac:dyDescent="0.15">
      <c r="A12" s="3" t="s">
        <v>37</v>
      </c>
      <c r="B12" s="27" t="s">
        <v>33</v>
      </c>
      <c r="C12" s="28"/>
      <c r="D12" s="21"/>
      <c r="E12" s="4">
        <v>0.5</v>
      </c>
      <c r="F12" s="5">
        <f t="shared" si="0"/>
        <v>0</v>
      </c>
      <c r="G12" s="5">
        <v>100000</v>
      </c>
      <c r="H12" s="5">
        <f t="shared" si="1"/>
        <v>0</v>
      </c>
      <c r="I12" s="5">
        <f>ROUNDDOWN(H12,-3)</f>
        <v>0</v>
      </c>
      <c r="J12" s="5">
        <f>G12</f>
        <v>100000</v>
      </c>
      <c r="K12" s="23">
        <f>ROUNDDOWN(IF(I12&lt;J12,I12,J12),-3)</f>
        <v>0</v>
      </c>
      <c r="L12" s="32"/>
      <c r="M12" s="32"/>
      <c r="N12" s="33"/>
    </row>
    <row r="13" spans="1:14" x14ac:dyDescent="0.15">
      <c r="D13" s="2">
        <f>SUM(D8:D12)</f>
        <v>0</v>
      </c>
      <c r="E13" s="1" t="s">
        <v>25</v>
      </c>
      <c r="K13" s="16"/>
    </row>
  </sheetData>
  <mergeCells count="10">
    <mergeCell ref="B12:C12"/>
    <mergeCell ref="B11:C11"/>
    <mergeCell ref="B10:C10"/>
    <mergeCell ref="A1:N1"/>
    <mergeCell ref="L8:L12"/>
    <mergeCell ref="M8:M12"/>
    <mergeCell ref="N8:N12"/>
    <mergeCell ref="B8:C8"/>
    <mergeCell ref="A6:C7"/>
    <mergeCell ref="B9:C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32803-887B-4402-B5E8-E2E3E02BE6D4}">
  <dimension ref="A1:N13"/>
  <sheetViews>
    <sheetView zoomScale="85" zoomScaleNormal="85" workbookViewId="0">
      <pane ySplit="7" topLeftCell="A8" activePane="bottomLeft" state="frozen"/>
      <selection pane="bottomLeft" sqref="A1:N1"/>
    </sheetView>
  </sheetViews>
  <sheetFormatPr defaultRowHeight="13.5" x14ac:dyDescent="0.15"/>
  <cols>
    <col min="1" max="1" width="4.5" style="1" bestFit="1" customWidth="1"/>
    <col min="2" max="2" width="3.875" style="1" customWidth="1"/>
    <col min="3" max="3" width="34" style="1" customWidth="1"/>
    <col min="4" max="13" width="11.5" style="1" customWidth="1"/>
    <col min="14" max="14" width="15.25" style="1" customWidth="1"/>
    <col min="15" max="16384" width="9" style="1"/>
  </cols>
  <sheetData>
    <row r="1" spans="1:14" ht="21" x14ac:dyDescent="0.15">
      <c r="A1" s="31" t="s">
        <v>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4.5" customHeight="1" x14ac:dyDescent="0.15"/>
    <row r="3" spans="1:14" ht="19.5" customHeight="1" x14ac:dyDescent="0.15">
      <c r="B3" s="1" t="s">
        <v>28</v>
      </c>
    </row>
    <row r="4" spans="1:14" ht="19.5" customHeight="1" x14ac:dyDescent="0.15">
      <c r="B4" s="1" t="s">
        <v>23</v>
      </c>
      <c r="K4" s="17"/>
    </row>
    <row r="5" spans="1:14" ht="26.25" customHeight="1" x14ac:dyDescent="0.15">
      <c r="I5" s="1" t="s">
        <v>24</v>
      </c>
    </row>
    <row r="6" spans="1:14" ht="13.5" customHeight="1" x14ac:dyDescent="0.15">
      <c r="A6" s="34" t="s">
        <v>0</v>
      </c>
      <c r="B6" s="35"/>
      <c r="C6" s="36"/>
      <c r="D6" s="18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17</v>
      </c>
      <c r="J6" s="6" t="s">
        <v>18</v>
      </c>
      <c r="K6" s="12" t="s">
        <v>19</v>
      </c>
      <c r="L6" s="7" t="s">
        <v>20</v>
      </c>
      <c r="M6" s="7" t="s">
        <v>21</v>
      </c>
      <c r="N6" s="8" t="s">
        <v>22</v>
      </c>
    </row>
    <row r="7" spans="1:14" ht="38.25" x14ac:dyDescent="0.15">
      <c r="A7" s="37"/>
      <c r="B7" s="38"/>
      <c r="C7" s="39"/>
      <c r="D7" s="19" t="s">
        <v>5</v>
      </c>
      <c r="E7" s="9" t="s">
        <v>1</v>
      </c>
      <c r="F7" s="9" t="s">
        <v>15</v>
      </c>
      <c r="G7" s="9" t="s">
        <v>2</v>
      </c>
      <c r="H7" s="9" t="s">
        <v>11</v>
      </c>
      <c r="I7" s="9" t="s">
        <v>13</v>
      </c>
      <c r="J7" s="9" t="s">
        <v>12</v>
      </c>
      <c r="K7" s="13" t="s">
        <v>14</v>
      </c>
      <c r="L7" s="10" t="s">
        <v>26</v>
      </c>
      <c r="M7" s="10" t="s">
        <v>27</v>
      </c>
      <c r="N7" s="11" t="s">
        <v>16</v>
      </c>
    </row>
    <row r="8" spans="1:14" ht="37.5" customHeight="1" x14ac:dyDescent="0.15">
      <c r="A8" s="24" t="s">
        <v>4</v>
      </c>
      <c r="B8" s="29" t="s">
        <v>30</v>
      </c>
      <c r="C8" s="30"/>
      <c r="D8" s="25"/>
      <c r="E8" s="14">
        <v>0.5</v>
      </c>
      <c r="F8" s="15">
        <f t="shared" ref="F8:F12" si="0">ROUNDDOWN(D8*E8,0)</f>
        <v>0</v>
      </c>
      <c r="G8" s="15">
        <v>300000</v>
      </c>
      <c r="H8" s="15">
        <f t="shared" ref="H8:H12" si="1">IF(F8&lt;G8,F8,G8)</f>
        <v>0</v>
      </c>
      <c r="I8" s="22">
        <f>ROUNDDOWN(H8,-3)</f>
        <v>0</v>
      </c>
      <c r="J8" s="22">
        <f>G8</f>
        <v>300000</v>
      </c>
      <c r="K8" s="23">
        <f>ROUNDDOWN(IF(I8&lt;J8,I8,J8),-3)</f>
        <v>0</v>
      </c>
      <c r="L8" s="32">
        <f>SUM(K8:K12)</f>
        <v>350000</v>
      </c>
      <c r="M8" s="32">
        <v>300000</v>
      </c>
      <c r="N8" s="33">
        <f>ROUNDDOWN(IF(L8&lt;M8,L8,M8),-3)</f>
        <v>300000</v>
      </c>
    </row>
    <row r="9" spans="1:14" ht="37.5" customHeight="1" x14ac:dyDescent="0.15">
      <c r="A9" s="24" t="s">
        <v>34</v>
      </c>
      <c r="B9" s="29" t="s">
        <v>29</v>
      </c>
      <c r="C9" s="30"/>
      <c r="D9" s="25">
        <v>300000</v>
      </c>
      <c r="E9" s="14">
        <v>0.5</v>
      </c>
      <c r="F9" s="15">
        <f t="shared" si="0"/>
        <v>150000</v>
      </c>
      <c r="G9" s="15">
        <v>300000</v>
      </c>
      <c r="H9" s="15">
        <f t="shared" si="1"/>
        <v>150000</v>
      </c>
      <c r="I9" s="22">
        <f>ROUNDDOWN(H9,-3)</f>
        <v>150000</v>
      </c>
      <c r="J9" s="22">
        <f>G9</f>
        <v>300000</v>
      </c>
      <c r="K9" s="23">
        <f>ROUNDDOWN(IF(I9&lt;J9,I9,J9),-3)</f>
        <v>150000</v>
      </c>
      <c r="L9" s="32"/>
      <c r="M9" s="32"/>
      <c r="N9" s="33"/>
    </row>
    <row r="10" spans="1:14" ht="37.5" customHeight="1" x14ac:dyDescent="0.15">
      <c r="A10" s="24" t="s">
        <v>35</v>
      </c>
      <c r="B10" s="29" t="s">
        <v>38</v>
      </c>
      <c r="C10" s="30"/>
      <c r="D10" s="25">
        <v>250000</v>
      </c>
      <c r="E10" s="14">
        <v>0.5</v>
      </c>
      <c r="F10" s="15">
        <f t="shared" si="0"/>
        <v>125000</v>
      </c>
      <c r="G10" s="15">
        <v>100000</v>
      </c>
      <c r="H10" s="15">
        <f t="shared" si="1"/>
        <v>100000</v>
      </c>
      <c r="I10" s="22">
        <f>ROUNDDOWN(H10,-3)</f>
        <v>100000</v>
      </c>
      <c r="J10" s="22">
        <f>G10</f>
        <v>100000</v>
      </c>
      <c r="K10" s="23">
        <f>ROUNDDOWN(IF(I10&lt;J10,I10,J10),-3)</f>
        <v>100000</v>
      </c>
      <c r="L10" s="32"/>
      <c r="M10" s="32"/>
      <c r="N10" s="33"/>
    </row>
    <row r="11" spans="1:14" ht="37.5" customHeight="1" x14ac:dyDescent="0.15">
      <c r="A11" s="24" t="s">
        <v>36</v>
      </c>
      <c r="B11" s="29" t="s">
        <v>32</v>
      </c>
      <c r="C11" s="30"/>
      <c r="D11" s="25">
        <v>200000</v>
      </c>
      <c r="E11" s="14">
        <v>0.5</v>
      </c>
      <c r="F11" s="15">
        <f t="shared" si="0"/>
        <v>100000</v>
      </c>
      <c r="G11" s="15">
        <v>100000</v>
      </c>
      <c r="H11" s="15">
        <f t="shared" si="1"/>
        <v>100000</v>
      </c>
      <c r="I11" s="22">
        <f>ROUNDDOWN(H11,-3)</f>
        <v>100000</v>
      </c>
      <c r="J11" s="22">
        <f>G11</f>
        <v>100000</v>
      </c>
      <c r="K11" s="23">
        <f>ROUNDDOWN(IF(I11&lt;J11,I11,J11),-3)</f>
        <v>100000</v>
      </c>
      <c r="L11" s="32"/>
      <c r="M11" s="32"/>
      <c r="N11" s="33"/>
    </row>
    <row r="12" spans="1:14" ht="37.5" customHeight="1" x14ac:dyDescent="0.15">
      <c r="A12" s="3" t="s">
        <v>37</v>
      </c>
      <c r="B12" s="27" t="s">
        <v>33</v>
      </c>
      <c r="C12" s="28"/>
      <c r="D12" s="26"/>
      <c r="E12" s="4">
        <v>0.5</v>
      </c>
      <c r="F12" s="5">
        <f t="shared" si="0"/>
        <v>0</v>
      </c>
      <c r="G12" s="5">
        <v>100000</v>
      </c>
      <c r="H12" s="5">
        <f t="shared" si="1"/>
        <v>0</v>
      </c>
      <c r="I12" s="5">
        <f>ROUNDDOWN(H12,-3)</f>
        <v>0</v>
      </c>
      <c r="J12" s="5">
        <f>G12</f>
        <v>100000</v>
      </c>
      <c r="K12" s="23">
        <f>ROUNDDOWN(IF(I12&lt;J12,I12,J12),-3)</f>
        <v>0</v>
      </c>
      <c r="L12" s="32"/>
      <c r="M12" s="32"/>
      <c r="N12" s="33"/>
    </row>
    <row r="13" spans="1:14" x14ac:dyDescent="0.15">
      <c r="D13" s="2">
        <f>SUM(D8:D12)</f>
        <v>750000</v>
      </c>
      <c r="E13" s="1" t="s">
        <v>25</v>
      </c>
      <c r="K13" s="16"/>
    </row>
  </sheetData>
  <mergeCells count="10">
    <mergeCell ref="A1:N1"/>
    <mergeCell ref="A6:C7"/>
    <mergeCell ref="B8:C8"/>
    <mergeCell ref="L8:L12"/>
    <mergeCell ref="M8:M12"/>
    <mergeCell ref="N8:N12"/>
    <mergeCell ref="B9:C9"/>
    <mergeCell ref="B10:C10"/>
    <mergeCell ref="B11:C11"/>
    <mergeCell ref="B12:C1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補助金額計算書</vt:lpstr>
      <vt:lpstr>補助金額計算書 (記載例)</vt:lpstr>
      <vt:lpstr>補助金額計算書!Print_Area</vt:lpstr>
      <vt:lpstr>'補助金額計算書 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商工振興課</dc:creator>
  <cp:lastModifiedBy>霧島市情報系</cp:lastModifiedBy>
  <cp:lastPrinted>2024-04-16T06:04:09Z</cp:lastPrinted>
  <dcterms:created xsi:type="dcterms:W3CDTF">2023-07-06T01:51:35Z</dcterms:created>
  <dcterms:modified xsi:type="dcterms:W3CDTF">2024-04-22T23:36:48Z</dcterms:modified>
</cp:coreProperties>
</file>